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inancial Specialist's Office\Budgets\Budget\2016 Budget\New Posts\Departmental Stats\"/>
    </mc:Choice>
  </mc:AlternateContent>
  <bookViews>
    <workbookView xWindow="0" yWindow="0" windowWidth="15525" windowHeight="11745"/>
  </bookViews>
  <sheets>
    <sheet name="Accounting" sheetId="1" r:id="rId1"/>
    <sheet name="Anthropology" sheetId="2" r:id="rId2"/>
    <sheet name="Biochem" sheetId="36" r:id="rId3"/>
    <sheet name="Biotech" sheetId="37" r:id="rId4"/>
    <sheet name="Botany" sheetId="3" r:id="rId5"/>
    <sheet name="Chemistry" sheetId="4" r:id="rId6"/>
    <sheet name="CHERTL" sheetId="5" r:id="rId7"/>
    <sheet name="CompSci" sheetId="6" r:id="rId8"/>
    <sheet name="Drama" sheetId="7" r:id="rId9"/>
    <sheet name="Economics" sheetId="8" r:id="rId10"/>
    <sheet name="Education" sheetId="9" r:id="rId11"/>
    <sheet name="English" sheetId="10" r:id="rId12"/>
    <sheet name="EnvScience" sheetId="11" r:id="rId13"/>
    <sheet name="FineArt" sheetId="12" r:id="rId14"/>
    <sheet name="Geog" sheetId="13" r:id="rId15"/>
    <sheet name="Geology" sheetId="14" r:id="rId16"/>
    <sheet name="HistoryDept" sheetId="15" r:id="rId17"/>
    <sheet name="HKE" sheetId="16" r:id="rId18"/>
    <sheet name="Ichthy" sheetId="17" r:id="rId19"/>
    <sheet name="IS" sheetId="18" r:id="rId20"/>
    <sheet name="IWR" sheetId="19" r:id="rId21"/>
    <sheet name="Journ" sheetId="20" r:id="rId22"/>
    <sheet name="Law" sheetId="21" r:id="rId23"/>
    <sheet name="Linguistics" sheetId="22" r:id="rId24"/>
    <sheet name="Management" sheetId="23" r:id="rId25"/>
    <sheet name="Maths" sheetId="24" r:id="rId26"/>
    <sheet name="Music" sheetId="25" r:id="rId27"/>
    <sheet name="Pharm" sheetId="26" r:id="rId28"/>
    <sheet name="Phil" sheetId="27" r:id="rId29"/>
    <sheet name="Physics" sheetId="28" r:id="rId30"/>
    <sheet name="Politics" sheetId="29" r:id="rId31"/>
    <sheet name="Psych" sheetId="30" r:id="rId32"/>
    <sheet name="BusinessSch" sheetId="31" r:id="rId33"/>
    <sheet name="SoL" sheetId="32" r:id="rId34"/>
    <sheet name="Socio" sheetId="33" r:id="rId35"/>
    <sheet name="Stats" sheetId="34" r:id="rId36"/>
    <sheet name="Zoo&amp;Ento" sheetId="35" r:id="rId3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6" l="1"/>
  <c r="F13" i="26"/>
  <c r="F4" i="37"/>
  <c r="G4" i="37" s="1"/>
  <c r="F3" i="37"/>
  <c r="G3" i="37" s="1"/>
  <c r="F3" i="36"/>
  <c r="F4" i="36"/>
  <c r="F5" i="36"/>
  <c r="F6" i="36"/>
  <c r="G6" i="36" s="1"/>
  <c r="F7" i="36"/>
  <c r="G7" i="36" s="1"/>
  <c r="G3" i="36"/>
  <c r="G4" i="36"/>
  <c r="G5" i="36"/>
  <c r="F10" i="36"/>
  <c r="G10" i="36" s="1"/>
  <c r="F9" i="36"/>
  <c r="G9" i="36" s="1"/>
  <c r="F8" i="36"/>
  <c r="G8" i="36" s="1"/>
  <c r="F13" i="24"/>
  <c r="F12" i="29"/>
  <c r="F13" i="29"/>
  <c r="F13" i="28"/>
  <c r="F12" i="27"/>
  <c r="F13" i="27"/>
  <c r="G13" i="25"/>
  <c r="F13" i="25"/>
  <c r="F12" i="22"/>
  <c r="F13" i="22"/>
  <c r="F13" i="23" l="1"/>
  <c r="F12" i="23"/>
  <c r="F13" i="35" l="1"/>
  <c r="G13" i="35" s="1"/>
  <c r="F12" i="35"/>
  <c r="G12" i="35" s="1"/>
  <c r="F11" i="35"/>
  <c r="G11" i="35" s="1"/>
  <c r="G10" i="35"/>
  <c r="G9" i="35"/>
  <c r="G7" i="35"/>
  <c r="F13" i="34" l="1"/>
  <c r="G13" i="34" s="1"/>
  <c r="F12" i="34"/>
  <c r="G12" i="34" s="1"/>
  <c r="F11" i="34"/>
  <c r="G11" i="34" s="1"/>
  <c r="B11" i="34"/>
  <c r="G10" i="34"/>
  <c r="G9" i="34"/>
  <c r="F13" i="33" l="1"/>
  <c r="G13" i="33" s="1"/>
  <c r="F12" i="33"/>
  <c r="G12" i="33" s="1"/>
  <c r="F11" i="33"/>
  <c r="G11" i="33" s="1"/>
  <c r="G10" i="33"/>
  <c r="G9" i="33"/>
  <c r="F13" i="32" l="1"/>
  <c r="G13" i="32" s="1"/>
  <c r="F12" i="32"/>
  <c r="G12" i="32" s="1"/>
  <c r="F11" i="32"/>
  <c r="G11" i="32" s="1"/>
  <c r="G10" i="32"/>
  <c r="G9" i="32"/>
  <c r="F13" i="31" l="1"/>
  <c r="G13" i="31" s="1"/>
  <c r="F12" i="31"/>
  <c r="G12" i="31" s="1"/>
  <c r="G11" i="31"/>
  <c r="F11" i="31"/>
  <c r="G10" i="31"/>
  <c r="G9" i="31"/>
  <c r="G8" i="31"/>
  <c r="F13" i="30" l="1"/>
  <c r="G13" i="30" s="1"/>
  <c r="F12" i="30"/>
  <c r="G12" i="30" s="1"/>
  <c r="F11" i="30"/>
  <c r="G11" i="30" s="1"/>
  <c r="G10" i="30"/>
  <c r="G9" i="30"/>
  <c r="G13" i="29" l="1"/>
  <c r="G12" i="29"/>
  <c r="F11" i="29"/>
  <c r="G11" i="29" s="1"/>
  <c r="G10" i="29"/>
  <c r="G9" i="29"/>
  <c r="G13" i="28" l="1"/>
  <c r="F12" i="28"/>
  <c r="G12" i="28" s="1"/>
  <c r="F11" i="28"/>
  <c r="G11" i="28" s="1"/>
  <c r="G10" i="28"/>
  <c r="G9" i="28"/>
  <c r="G13" i="27" l="1"/>
  <c r="G12" i="27"/>
  <c r="F11" i="27"/>
  <c r="G11" i="27" s="1"/>
  <c r="G10" i="27"/>
  <c r="G9" i="27"/>
  <c r="G12" i="26" l="1"/>
  <c r="G11" i="26"/>
  <c r="F11" i="26"/>
  <c r="G10" i="26"/>
  <c r="G9" i="26"/>
  <c r="F12" i="25" l="1"/>
  <c r="G12" i="25" s="1"/>
  <c r="F11" i="25"/>
  <c r="G11" i="25" s="1"/>
  <c r="G10" i="25"/>
  <c r="G9" i="25"/>
  <c r="F12" i="24" l="1"/>
  <c r="G12" i="24" s="1"/>
  <c r="F11" i="24"/>
  <c r="G11" i="24" s="1"/>
  <c r="G10" i="24"/>
  <c r="G9" i="24"/>
  <c r="G12" i="23" l="1"/>
  <c r="G11" i="23"/>
  <c r="F11" i="23"/>
  <c r="G10" i="23"/>
  <c r="G9" i="23"/>
  <c r="G12" i="22" l="1"/>
  <c r="G11" i="22"/>
  <c r="F11" i="22"/>
  <c r="G10" i="22"/>
  <c r="G9" i="22"/>
  <c r="F13" i="21" l="1"/>
  <c r="G13" i="21" s="1"/>
  <c r="F12" i="21"/>
  <c r="G12" i="21" s="1"/>
  <c r="F11" i="21"/>
  <c r="G11" i="21" s="1"/>
  <c r="G10" i="21"/>
  <c r="G9" i="21"/>
  <c r="F13" i="20" l="1"/>
  <c r="G13" i="20" s="1"/>
  <c r="F12" i="20"/>
  <c r="G12" i="20" s="1"/>
  <c r="F11" i="20"/>
  <c r="G11" i="20" s="1"/>
  <c r="G10" i="20"/>
  <c r="G9" i="20"/>
  <c r="F7" i="19" l="1"/>
  <c r="G7" i="19" s="1"/>
  <c r="F6" i="19"/>
  <c r="G6" i="19" s="1"/>
  <c r="F5" i="19"/>
  <c r="G5" i="19" s="1"/>
  <c r="F4" i="19"/>
  <c r="G4" i="19" s="1"/>
  <c r="F3" i="19"/>
  <c r="G3" i="19" s="1"/>
  <c r="F13" i="18" l="1"/>
  <c r="G13" i="18" s="1"/>
  <c r="F12" i="18"/>
  <c r="G12" i="18" s="1"/>
  <c r="F11" i="18"/>
  <c r="G11" i="18" s="1"/>
  <c r="G10" i="18"/>
  <c r="G9" i="18"/>
  <c r="F13" i="17" l="1"/>
  <c r="G13" i="17" s="1"/>
  <c r="F12" i="17"/>
  <c r="G12" i="17" s="1"/>
  <c r="F11" i="17"/>
  <c r="G11" i="17" s="1"/>
  <c r="G10" i="17"/>
  <c r="G9" i="17"/>
  <c r="F13" i="16" l="1"/>
  <c r="G13" i="16" s="1"/>
  <c r="F12" i="16"/>
  <c r="G12" i="16" s="1"/>
  <c r="F11" i="16"/>
  <c r="G11" i="16" s="1"/>
  <c r="G10" i="16"/>
  <c r="G9" i="16"/>
  <c r="F13" i="15" l="1"/>
  <c r="G13" i="15" s="1"/>
  <c r="F12" i="15"/>
  <c r="G12" i="15" s="1"/>
  <c r="F11" i="15"/>
  <c r="G11" i="15" s="1"/>
  <c r="G10" i="15"/>
  <c r="G9" i="15"/>
  <c r="F13" i="14" l="1"/>
  <c r="G13" i="14" s="1"/>
  <c r="F12" i="14"/>
  <c r="G12" i="14" s="1"/>
  <c r="F11" i="14"/>
  <c r="G11" i="14" s="1"/>
  <c r="G10" i="14"/>
  <c r="G9" i="14"/>
  <c r="F13" i="13" l="1"/>
  <c r="G13" i="13" s="1"/>
  <c r="F12" i="13"/>
  <c r="G12" i="13" s="1"/>
  <c r="F11" i="13"/>
  <c r="G11" i="13" s="1"/>
  <c r="G10" i="13"/>
  <c r="G9" i="13"/>
  <c r="F13" i="12" l="1"/>
  <c r="G13" i="12" s="1"/>
  <c r="F12" i="12"/>
  <c r="G12" i="12" s="1"/>
  <c r="F11" i="12"/>
  <c r="G11" i="12" s="1"/>
  <c r="G10" i="12"/>
  <c r="G9" i="12"/>
  <c r="F13" i="11" l="1"/>
  <c r="G13" i="11" s="1"/>
  <c r="F12" i="11"/>
  <c r="G12" i="11" s="1"/>
  <c r="F11" i="11"/>
  <c r="G11" i="11" s="1"/>
  <c r="G10" i="11"/>
  <c r="G9" i="11"/>
  <c r="F13" i="10" l="1"/>
  <c r="G13" i="10" s="1"/>
  <c r="F12" i="10"/>
  <c r="G12" i="10" s="1"/>
  <c r="G11" i="10"/>
  <c r="F11" i="10"/>
  <c r="G10" i="10"/>
  <c r="G9" i="10"/>
  <c r="F13" i="9" l="1"/>
  <c r="G13" i="9" s="1"/>
  <c r="F12" i="9"/>
  <c r="G12" i="9" s="1"/>
  <c r="E11" i="9"/>
  <c r="D11" i="9"/>
  <c r="C11" i="9"/>
  <c r="B11" i="9"/>
  <c r="F11" i="9" s="1"/>
  <c r="G11" i="9" s="1"/>
  <c r="G10" i="9"/>
  <c r="G9" i="9"/>
  <c r="F13" i="8" l="1"/>
  <c r="G13" i="8" s="1"/>
  <c r="F12" i="8"/>
  <c r="G12" i="8" s="1"/>
  <c r="F11" i="8"/>
  <c r="G11" i="8" s="1"/>
  <c r="G10" i="8"/>
  <c r="G9" i="8"/>
  <c r="F13" i="7" l="1"/>
  <c r="G13" i="7" s="1"/>
  <c r="F12" i="7"/>
  <c r="G12" i="7" s="1"/>
  <c r="F11" i="7"/>
  <c r="G11" i="7" s="1"/>
  <c r="G10" i="7"/>
  <c r="G9" i="7"/>
  <c r="F13" i="6" l="1"/>
  <c r="G13" i="6" s="1"/>
  <c r="F12" i="6"/>
  <c r="G12" i="6" s="1"/>
  <c r="F11" i="6"/>
  <c r="G11" i="6" s="1"/>
  <c r="G10" i="6"/>
  <c r="G9" i="6"/>
  <c r="F19" i="5" l="1"/>
  <c r="G19" i="5" s="1"/>
  <c r="F18" i="5"/>
  <c r="G18" i="5" s="1"/>
  <c r="B17" i="5"/>
  <c r="F17" i="5" s="1"/>
  <c r="G17" i="5" s="1"/>
  <c r="B16" i="5"/>
  <c r="F16" i="5" s="1"/>
  <c r="G16" i="5" s="1"/>
  <c r="B15" i="5"/>
  <c r="F15" i="5" s="1"/>
  <c r="G15" i="5" s="1"/>
  <c r="B14" i="5"/>
  <c r="F14" i="5" s="1"/>
  <c r="G14" i="5" s="1"/>
  <c r="B13" i="5"/>
  <c r="F13" i="5" s="1"/>
  <c r="F9" i="5"/>
  <c r="G9" i="5" s="1"/>
  <c r="F8" i="5"/>
  <c r="G8" i="5" s="1"/>
  <c r="D7" i="5"/>
  <c r="C7" i="5"/>
  <c r="B7" i="5"/>
  <c r="F7" i="5" s="1"/>
  <c r="G7" i="5" s="1"/>
  <c r="G6" i="5"/>
  <c r="G5" i="5"/>
  <c r="F13" i="4" l="1"/>
  <c r="G13" i="4" s="1"/>
  <c r="F12" i="4"/>
  <c r="G12" i="4" s="1"/>
  <c r="F11" i="4"/>
  <c r="G11" i="4" s="1"/>
  <c r="G10" i="4"/>
  <c r="G9" i="4"/>
  <c r="F13" i="3" l="1"/>
  <c r="G13" i="3" s="1"/>
  <c r="F12" i="3"/>
  <c r="G12" i="3" s="1"/>
  <c r="F11" i="3"/>
  <c r="G11" i="3" s="1"/>
  <c r="G10" i="3"/>
  <c r="G9" i="3"/>
  <c r="F13" i="2" l="1"/>
  <c r="G13" i="2" s="1"/>
  <c r="F12" i="2"/>
  <c r="G12" i="2" s="1"/>
  <c r="F11" i="2"/>
  <c r="G11" i="2" s="1"/>
  <c r="G10" i="2"/>
  <c r="G9" i="2"/>
  <c r="F13" i="1" l="1"/>
  <c r="G13" i="1" s="1"/>
  <c r="F12" i="1"/>
  <c r="G12" i="1" s="1"/>
  <c r="G11" i="1"/>
  <c r="F11" i="1"/>
  <c r="G10" i="1"/>
  <c r="G9" i="1"/>
</calcChain>
</file>

<file path=xl/sharedStrings.xml><?xml version="1.0" encoding="utf-8"?>
<sst xmlns="http://schemas.openxmlformats.org/spreadsheetml/2006/main" count="581" uniqueCount="61">
  <si>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</si>
  <si>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</si>
  <si>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</si>
  <si>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</si>
  <si>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</si>
  <si>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</si>
  <si>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</si>
  <si>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</si>
  <si>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</si>
  <si>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</si>
  <si>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2014</t>
  </si>
  <si>
    <t>* 2015</t>
  </si>
  <si>
    <t>Department</t>
  </si>
  <si>
    <t>Accounting</t>
  </si>
  <si>
    <t>* unaudited</t>
  </si>
  <si>
    <t>Anthropology</t>
  </si>
  <si>
    <t>Botany</t>
  </si>
  <si>
    <t>Chemistry</t>
  </si>
  <si>
    <t>`</t>
  </si>
  <si>
    <t>Education (including CHERTL)</t>
  </si>
  <si>
    <t>N/A</t>
  </si>
  <si>
    <t>Not available</t>
  </si>
  <si>
    <t>DET grant now reflected in SCUs</t>
  </si>
  <si>
    <t>Dean SCUs no longer reported here</t>
  </si>
  <si>
    <t>Snr Lect ESU post moved to Stats</t>
  </si>
  <si>
    <t>CHERTL</t>
  </si>
  <si>
    <t>Computer Science</t>
  </si>
  <si>
    <t>Drama</t>
  </si>
  <si>
    <t>Economics</t>
  </si>
  <si>
    <t>Education (incl. ELRC)</t>
  </si>
  <si>
    <t>Note: FTEs in the past have included RUMEP and English Language Teaching, now exclude them</t>
  </si>
  <si>
    <t>English</t>
  </si>
  <si>
    <t>Fine Art</t>
  </si>
  <si>
    <t>Geography</t>
  </si>
  <si>
    <t>Geology</t>
  </si>
  <si>
    <t>History</t>
  </si>
  <si>
    <t>Human Kinetics and Ergonomics</t>
  </si>
  <si>
    <t>Ichthyology and Fisheries Science</t>
  </si>
  <si>
    <t>Information Systems</t>
  </si>
  <si>
    <t>IWR</t>
  </si>
  <si>
    <t>Journalism</t>
  </si>
  <si>
    <t>Law</t>
  </si>
  <si>
    <t>*2015</t>
  </si>
  <si>
    <t>Linguistics</t>
  </si>
  <si>
    <t>Management</t>
  </si>
  <si>
    <t>Mathematics</t>
  </si>
  <si>
    <t>Music</t>
  </si>
  <si>
    <t>Pharmacy</t>
  </si>
  <si>
    <t>Philosophy</t>
  </si>
  <si>
    <t>Physics</t>
  </si>
  <si>
    <t xml:space="preserve"> </t>
  </si>
  <si>
    <t>Politics</t>
  </si>
  <si>
    <t>Psychology</t>
  </si>
  <si>
    <t>Rhodes Business School</t>
  </si>
  <si>
    <t>School of Languages</t>
  </si>
  <si>
    <t>Sociology</t>
  </si>
  <si>
    <t>Statistics</t>
  </si>
  <si>
    <t>Zoology and Entomology</t>
  </si>
  <si>
    <t>Environmental Science</t>
  </si>
  <si>
    <t>Biochemistry</t>
  </si>
  <si>
    <t>unavailable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</si>
</sst>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 applyAlignment="1">
      <alignment horizontal="right"/>
    </xf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164" fontId="0" fillId="4" borderId="7" xfId="0" applyNumberFormat="1" applyFill="1" applyBorder="1"/>
    <xf numFmtId="0" fontId="0" fillId="0" borderId="0" xfId="0" applyBorder="1"/>
    <xf numFmtId="2" fontId="0" fillId="0" borderId="7" xfId="0" applyNumberFormat="1" applyBorder="1"/>
    <xf numFmtId="164" fontId="0" fillId="0" borderId="10" xfId="0" applyNumberFormat="1" applyBorder="1" applyAlignment="1">
      <alignment horizontal="right"/>
    </xf>
    <xf numFmtId="0" fontId="0" fillId="0" borderId="17" xfId="0" applyFill="1" applyBorder="1"/>
    <xf numFmtId="164" fontId="0" fillId="0" borderId="18" xfId="0" applyNumberFormat="1" applyFill="1" applyBorder="1"/>
    <xf numFmtId="164" fontId="0" fillId="0" borderId="19" xfId="0" applyNumberFormat="1" applyFill="1" applyBorder="1"/>
    <xf numFmtId="164" fontId="0" fillId="0" borderId="20" xfId="0" applyNumberFormat="1" applyFill="1" applyBorder="1"/>
    <xf numFmtId="164" fontId="0" fillId="0" borderId="0" xfId="0" applyNumberFormat="1"/>
    <xf numFmtId="164" fontId="0" fillId="0" borderId="21" xfId="0" applyNumberFormat="1" applyFill="1" applyBorder="1"/>
    <xf numFmtId="164" fontId="0" fillId="0" borderId="6" xfId="0" applyNumberFormat="1" applyFill="1" applyBorder="1"/>
    <xf numFmtId="0" fontId="2" fillId="0" borderId="0" xfId="0" applyFont="1"/>
    <xf numFmtId="0" fontId="0" fillId="0" borderId="22" xfId="0" applyBorder="1"/>
    <xf numFmtId="0" fontId="0" fillId="0" borderId="23" xfId="0" applyBorder="1"/>
    <xf numFmtId="0" fontId="0" fillId="3" borderId="24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3" borderId="3" xfId="0" applyFill="1" applyBorder="1" applyAlignment="1">
      <alignment wrapText="1"/>
    </xf>
    <xf numFmtId="164" fontId="0" fillId="0" borderId="7" xfId="0" applyNumberFormat="1" applyFill="1" applyBorder="1"/>
    <xf numFmtId="164" fontId="0" fillId="0" borderId="8" xfId="0" applyNumberFormat="1" applyBorder="1" applyAlignment="1">
      <alignment horizontal="right"/>
    </xf>
    <xf numFmtId="164" fontId="0" fillId="0" borderId="9" xfId="0" applyNumberFormat="1" applyFill="1" applyBorder="1"/>
    <xf numFmtId="164" fontId="0" fillId="4" borderId="8" xfId="0" applyNumberFormat="1" applyFill="1" applyBorder="1"/>
    <xf numFmtId="164" fontId="0" fillId="0" borderId="8" xfId="0" applyNumberFormat="1" applyFill="1" applyBorder="1"/>
    <xf numFmtId="0" fontId="0" fillId="0" borderId="26" xfId="0" applyFill="1" applyBorder="1" applyAlignment="1">
      <alignment horizontal="right"/>
    </xf>
    <xf numFmtId="0" fontId="0" fillId="0" borderId="26" xfId="0" applyBorder="1"/>
    <xf numFmtId="0" fontId="0" fillId="0" borderId="8" xfId="0" applyFill="1" applyBorder="1"/>
    <xf numFmtId="164" fontId="0" fillId="0" borderId="9" xfId="0" applyNumberFormat="1" applyBorder="1" applyAlignment="1">
      <alignment horizontal="right"/>
    </xf>
    <xf numFmtId="0" fontId="0" fillId="0" borderId="7" xfId="0" applyBorder="1"/>
    <xf numFmtId="164" fontId="0" fillId="0" borderId="26" xfId="0" applyNumberFormat="1" applyBorder="1"/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/>
    <xf numFmtId="0" fontId="0" fillId="0" borderId="6" xfId="0" applyBorder="1"/>
    <xf numFmtId="0" fontId="0" fillId="0" borderId="8" xfId="0" applyBorder="1"/>
    <xf numFmtId="165" fontId="0" fillId="0" borderId="6" xfId="0" applyNumberFormat="1" applyFill="1" applyBorder="1"/>
    <xf numFmtId="165" fontId="0" fillId="0" borderId="7" xfId="0" applyNumberFormat="1" applyFill="1" applyBorder="1"/>
    <xf numFmtId="165" fontId="0" fillId="0" borderId="8" xfId="0" applyNumberFormat="1" applyFill="1" applyBorder="1"/>
    <xf numFmtId="0" fontId="0" fillId="4" borderId="7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29" xfId="0" applyFill="1" applyBorder="1"/>
    <xf numFmtId="164" fontId="0" fillId="0" borderId="30" xfId="0" applyNumberFormat="1" applyFill="1" applyBorder="1"/>
    <xf numFmtId="164" fontId="0" fillId="0" borderId="25" xfId="0" applyNumberFormat="1" applyFill="1" applyBorder="1"/>
    <xf numFmtId="164" fontId="0" fillId="0" borderId="31" xfId="0" applyNumberFormat="1" applyFill="1" applyBorder="1"/>
    <xf numFmtId="164" fontId="0" fillId="0" borderId="32" xfId="0" applyNumberFormat="1" applyBorder="1"/>
    <xf numFmtId="164" fontId="0" fillId="0" borderId="33" xfId="0" applyNumberFormat="1" applyFill="1" applyBorder="1"/>
    <xf numFmtId="164" fontId="0" fillId="0" borderId="6" xfId="0" applyNumberFormat="1" applyFill="1" applyBorder="1" applyAlignment="1">
      <alignment horizontal="right" vertical="center"/>
    </xf>
    <xf numFmtId="164" fontId="0" fillId="0" borderId="7" xfId="0" applyNumberFormat="1" applyFill="1" applyBorder="1" applyAlignment="1">
      <alignment horizontal="right" vertical="center"/>
    </xf>
    <xf numFmtId="164" fontId="0" fillId="0" borderId="8" xfId="0" applyNumberFormat="1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4" borderId="25" xfId="0" applyFill="1" applyBorder="1" applyAlignment="1">
      <alignment horizontal="left" vertical="center"/>
    </xf>
    <xf numFmtId="2" fontId="0" fillId="0" borderId="7" xfId="0" applyNumberFormat="1" applyFill="1" applyBorder="1" applyAlignment="1">
      <alignment horizontal="right" vertical="center" wrapText="1"/>
    </xf>
    <xf numFmtId="0" fontId="0" fillId="0" borderId="25" xfId="0" applyFill="1" applyBorder="1" applyAlignment="1">
      <alignment horizontal="right" vertical="center"/>
    </xf>
    <xf numFmtId="164" fontId="0" fillId="0" borderId="15" xfId="0" applyNumberFormat="1" applyFill="1" applyBorder="1"/>
    <xf numFmtId="164" fontId="0" fillId="0" borderId="34" xfId="0" applyNumberFormat="1" applyBorder="1"/>
    <xf numFmtId="0" fontId="1" fillId="0" borderId="0" xfId="0" applyFont="1" applyFill="1" applyBorder="1"/>
    <xf numFmtId="0" fontId="0" fillId="0" borderId="0" xfId="0" applyFill="1" applyBorder="1" applyAlignment="1">
      <alignment wrapText="1"/>
    </xf>
    <xf numFmtId="16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64" fontId="0" fillId="0" borderId="14" xfId="0" applyNumberFormat="1" applyFill="1" applyBorder="1"/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0" borderId="35" xfId="0" applyNumberFormat="1" applyFill="1" applyBorder="1" applyAlignment="1">
      <alignment horizontal="center" vertical="center"/>
    </xf>
    <xf numFmtId="164" fontId="0" fillId="0" borderId="36" xfId="0" applyNumberForma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164" fontId="0" fillId="0" borderId="37" xfId="0" applyNumberFormat="1" applyFill="1" applyBorder="1" applyAlignment="1">
      <alignment horizontal="center" vertical="center"/>
    </xf>
    <xf numFmtId="164" fontId="0" fillId="0" borderId="32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H13" sqref="H13"/>
    </sheetView>
  </sheetViews>
  <sheetFormatPr defaultRowHeight="15" x14ac:dyDescent="0.25"/>
  <cols>
    <col min="1" max="1" width="13.5703125" customWidth="1"/>
    <col min="2" max="2" width="10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281.3</v>
      </c>
      <c r="C3" s="13">
        <v>39.4</v>
      </c>
      <c r="D3" s="13">
        <v>7.7</v>
      </c>
      <c r="E3" s="13">
        <v>0.6</v>
      </c>
      <c r="F3" s="14">
        <v>329</v>
      </c>
      <c r="G3" s="15">
        <v>26.7</v>
      </c>
      <c r="H3" s="13">
        <v>12</v>
      </c>
      <c r="I3" s="16">
        <v>0</v>
      </c>
    </row>
    <row r="4" spans="1:9" x14ac:dyDescent="0.25">
      <c r="A4" s="17">
        <v>2006</v>
      </c>
      <c r="B4" s="12">
        <v>263.60000000000002</v>
      </c>
      <c r="C4" s="13">
        <v>54.8</v>
      </c>
      <c r="D4" s="13">
        <v>7.1</v>
      </c>
      <c r="E4" s="13">
        <v>1.4</v>
      </c>
      <c r="F4" s="14">
        <v>326.89999999999998</v>
      </c>
      <c r="G4" s="15">
        <v>25.1</v>
      </c>
      <c r="H4" s="13">
        <v>13</v>
      </c>
      <c r="I4" s="16">
        <v>0</v>
      </c>
    </row>
    <row r="5" spans="1:9" x14ac:dyDescent="0.25">
      <c r="A5" s="17">
        <v>2007</v>
      </c>
      <c r="B5" s="12">
        <v>298.7</v>
      </c>
      <c r="C5" s="13">
        <v>37.9</v>
      </c>
      <c r="D5" s="13">
        <v>6.8</v>
      </c>
      <c r="E5" s="13">
        <v>2</v>
      </c>
      <c r="F5" s="14">
        <v>345.4</v>
      </c>
      <c r="G5" s="15">
        <v>26.7</v>
      </c>
      <c r="H5" s="13">
        <v>13</v>
      </c>
      <c r="I5" s="16">
        <v>0.84</v>
      </c>
    </row>
    <row r="6" spans="1:9" x14ac:dyDescent="0.25">
      <c r="A6" s="17">
        <v>2008</v>
      </c>
      <c r="B6" s="12">
        <v>268.39999999999998</v>
      </c>
      <c r="C6" s="13">
        <v>48.5</v>
      </c>
      <c r="D6" s="13">
        <v>4.5999999999999996</v>
      </c>
      <c r="E6" s="13">
        <v>0</v>
      </c>
      <c r="F6" s="14">
        <v>321.5</v>
      </c>
      <c r="G6" s="15">
        <v>26.3</v>
      </c>
      <c r="H6" s="13">
        <v>12.2</v>
      </c>
      <c r="I6" s="16">
        <v>0</v>
      </c>
    </row>
    <row r="7" spans="1:9" x14ac:dyDescent="0.25">
      <c r="A7" s="17">
        <v>2009</v>
      </c>
      <c r="B7" s="12">
        <v>283.89999999999998</v>
      </c>
      <c r="C7" s="13">
        <v>61.9</v>
      </c>
      <c r="D7" s="13">
        <v>8.6</v>
      </c>
      <c r="E7" s="13">
        <v>0.9</v>
      </c>
      <c r="F7" s="14">
        <v>355.3</v>
      </c>
      <c r="G7" s="15">
        <v>21.66</v>
      </c>
      <c r="H7" s="13">
        <v>16.399999999999999</v>
      </c>
      <c r="I7" s="16">
        <v>0</v>
      </c>
    </row>
    <row r="8" spans="1:9" x14ac:dyDescent="0.25">
      <c r="A8" s="17">
        <v>2010</v>
      </c>
      <c r="B8" s="18">
        <v>305.10000000000002</v>
      </c>
      <c r="C8" s="19">
        <v>47.9</v>
      </c>
      <c r="D8" s="19">
        <v>13.5</v>
      </c>
      <c r="E8" s="19">
        <v>0</v>
      </c>
      <c r="F8" s="20">
        <v>366.5</v>
      </c>
      <c r="G8" s="18">
        <v>21.68</v>
      </c>
      <c r="H8" s="19">
        <v>16.899999999999999</v>
      </c>
      <c r="I8" s="21">
        <v>0</v>
      </c>
    </row>
    <row r="9" spans="1:9" x14ac:dyDescent="0.25">
      <c r="A9" s="17">
        <v>2011</v>
      </c>
      <c r="B9" s="43">
        <v>345.3</v>
      </c>
      <c r="C9" s="41">
        <v>32</v>
      </c>
      <c r="D9" s="13">
        <v>11.7</v>
      </c>
      <c r="E9" s="13">
        <v>0</v>
      </c>
      <c r="F9" s="14">
        <v>389</v>
      </c>
      <c r="G9" s="15">
        <f>F9/H9</f>
        <v>23.017751479289942</v>
      </c>
      <c r="H9" s="13">
        <v>16.899999999999999</v>
      </c>
      <c r="I9" s="13">
        <v>0</v>
      </c>
    </row>
    <row r="10" spans="1:9" x14ac:dyDescent="0.25">
      <c r="A10" s="22">
        <v>2012</v>
      </c>
      <c r="B10" s="12">
        <v>299.60000000000002</v>
      </c>
      <c r="C10" s="13">
        <v>53.8</v>
      </c>
      <c r="D10" s="13">
        <v>15.7</v>
      </c>
      <c r="E10" s="13">
        <v>0.5</v>
      </c>
      <c r="F10" s="14">
        <v>396.6</v>
      </c>
      <c r="G10" s="12">
        <f>F10/H10</f>
        <v>22.924855491329481</v>
      </c>
      <c r="H10" s="13">
        <v>17.3</v>
      </c>
      <c r="I10" s="13">
        <v>0</v>
      </c>
    </row>
    <row r="11" spans="1:9" ht="15" customHeight="1" x14ac:dyDescent="0.25">
      <c r="A11" s="23">
        <v>2013</v>
      </c>
      <c r="B11" s="12">
        <v>283.3</v>
      </c>
      <c r="C11" s="13">
        <v>74.444999999999993</v>
      </c>
      <c r="D11" s="13">
        <v>18.3</v>
      </c>
      <c r="E11" s="13">
        <v>1.3859999999999999</v>
      </c>
      <c r="F11" s="14">
        <f>SUM(B11:E11)</f>
        <v>377.43100000000004</v>
      </c>
      <c r="G11" s="12">
        <f t="shared" ref="G11:G13" si="0">F11/H11</f>
        <v>21.816820809248558</v>
      </c>
      <c r="H11" s="13">
        <v>17.3</v>
      </c>
      <c r="I11" s="13">
        <v>1</v>
      </c>
    </row>
    <row r="12" spans="1:9" x14ac:dyDescent="0.25">
      <c r="A12" s="23" t="s">
        <v>10</v>
      </c>
      <c r="B12" s="34">
        <v>281.58</v>
      </c>
      <c r="C12" s="41">
        <v>36.859000000000002</v>
      </c>
      <c r="D12" s="41">
        <v>18.414000000000001</v>
      </c>
      <c r="E12" s="41">
        <v>1.556</v>
      </c>
      <c r="F12" s="14">
        <f t="shared" ref="F12:F13" si="1">SUM(B12:E12)</f>
        <v>338.40899999999993</v>
      </c>
      <c r="G12" s="12">
        <f t="shared" si="0"/>
        <v>19.448793103448274</v>
      </c>
      <c r="H12" s="13">
        <v>17.399999999999999</v>
      </c>
      <c r="I12" s="41">
        <v>1</v>
      </c>
    </row>
    <row r="13" spans="1:9" x14ac:dyDescent="0.25">
      <c r="A13" s="23" t="s">
        <v>11</v>
      </c>
      <c r="B13" s="34">
        <v>299.072</v>
      </c>
      <c r="C13" s="41">
        <v>35.826999999999998</v>
      </c>
      <c r="D13" s="41">
        <v>15.701000000000001</v>
      </c>
      <c r="E13" s="41">
        <v>2.7229999999999999</v>
      </c>
      <c r="F13" s="14">
        <f t="shared" si="1"/>
        <v>353.32300000000004</v>
      </c>
      <c r="G13" s="12">
        <f t="shared" si="0"/>
        <v>20.075170454545461</v>
      </c>
      <c r="H13" s="41">
        <v>17.599999999999998</v>
      </c>
      <c r="I13" s="24"/>
    </row>
    <row r="14" spans="1:9" x14ac:dyDescent="0.25">
      <c r="A14" t="s">
        <v>12</v>
      </c>
      <c r="B14" t="s">
        <v>13</v>
      </c>
    </row>
    <row r="16" spans="1:9" x14ac:dyDescent="0.25">
      <c r="A16" t="s">
        <v>14</v>
      </c>
    </row>
    <row r="17" spans="1:8" x14ac:dyDescent="0.25">
      <c r="A17" s="25"/>
    </row>
    <row r="20" spans="1:8" x14ac:dyDescent="0.25">
      <c r="H20" s="25"/>
    </row>
  </sheetData>
  <mergeCells count="1">
    <mergeCell ref="B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333.9</v>
      </c>
      <c r="C3" s="13">
        <v>31.9</v>
      </c>
      <c r="D3" s="13">
        <v>12.2</v>
      </c>
      <c r="E3" s="13">
        <v>3.1</v>
      </c>
      <c r="F3" s="14">
        <v>381.1</v>
      </c>
      <c r="G3" s="15">
        <v>31.8</v>
      </c>
      <c r="H3" s="13">
        <v>12</v>
      </c>
      <c r="I3" s="16">
        <v>6.5</v>
      </c>
    </row>
    <row r="4" spans="1:9" x14ac:dyDescent="0.25">
      <c r="A4" s="17">
        <v>2006</v>
      </c>
      <c r="B4" s="12">
        <v>326.8</v>
      </c>
      <c r="C4" s="13">
        <v>41.6</v>
      </c>
      <c r="D4" s="13">
        <v>12.3</v>
      </c>
      <c r="E4" s="13">
        <v>4</v>
      </c>
      <c r="F4" s="14">
        <v>384.7</v>
      </c>
      <c r="G4" s="15">
        <v>30.8</v>
      </c>
      <c r="H4" s="13">
        <v>12.5</v>
      </c>
      <c r="I4" s="16">
        <v>6.31</v>
      </c>
    </row>
    <row r="5" spans="1:9" x14ac:dyDescent="0.25">
      <c r="A5" s="17">
        <v>2007</v>
      </c>
      <c r="B5" s="12">
        <v>334</v>
      </c>
      <c r="C5" s="13">
        <v>48.6</v>
      </c>
      <c r="D5" s="13">
        <v>13.6</v>
      </c>
      <c r="E5" s="13">
        <v>7.5</v>
      </c>
      <c r="F5" s="14">
        <v>403.6</v>
      </c>
      <c r="G5" s="15">
        <v>28.5</v>
      </c>
      <c r="H5" s="13">
        <v>14.2</v>
      </c>
      <c r="I5" s="16">
        <v>4</v>
      </c>
    </row>
    <row r="6" spans="1:9" x14ac:dyDescent="0.25">
      <c r="A6" s="17">
        <v>2008</v>
      </c>
      <c r="B6" s="12">
        <v>329</v>
      </c>
      <c r="C6" s="13">
        <v>42.1</v>
      </c>
      <c r="D6" s="13">
        <v>16.3</v>
      </c>
      <c r="E6" s="13">
        <v>6.1</v>
      </c>
      <c r="F6" s="14">
        <v>393.5</v>
      </c>
      <c r="G6" s="15">
        <v>29.2</v>
      </c>
      <c r="H6" s="13">
        <v>13.49</v>
      </c>
      <c r="I6" s="16">
        <v>6.51</v>
      </c>
    </row>
    <row r="7" spans="1:9" x14ac:dyDescent="0.25">
      <c r="A7" s="17">
        <v>2009</v>
      </c>
      <c r="B7" s="12">
        <v>397.5</v>
      </c>
      <c r="C7" s="13">
        <v>50.4</v>
      </c>
      <c r="D7" s="13">
        <v>16.899999999999999</v>
      </c>
      <c r="E7" s="13">
        <v>7</v>
      </c>
      <c r="F7" s="14">
        <v>471.7</v>
      </c>
      <c r="G7" s="15">
        <v>30</v>
      </c>
      <c r="H7" s="13">
        <v>16.399999999999999</v>
      </c>
      <c r="I7" s="16">
        <v>7.34</v>
      </c>
    </row>
    <row r="8" spans="1:9" x14ac:dyDescent="0.25">
      <c r="A8" s="17">
        <v>2010</v>
      </c>
      <c r="B8" s="12">
        <v>387.9</v>
      </c>
      <c r="C8" s="13">
        <v>67.5</v>
      </c>
      <c r="D8" s="13">
        <v>18.399999999999999</v>
      </c>
      <c r="E8" s="13">
        <v>4.3</v>
      </c>
      <c r="F8" s="14">
        <v>478</v>
      </c>
      <c r="G8" s="15">
        <v>31.24</v>
      </c>
      <c r="H8" s="13">
        <v>15.3</v>
      </c>
      <c r="I8" s="27">
        <v>8.66</v>
      </c>
    </row>
    <row r="9" spans="1:9" x14ac:dyDescent="0.25">
      <c r="A9" s="47">
        <v>2011</v>
      </c>
      <c r="B9" s="15">
        <v>374.2</v>
      </c>
      <c r="C9" s="13">
        <v>55.3</v>
      </c>
      <c r="D9" s="13">
        <v>13.5</v>
      </c>
      <c r="E9" s="13">
        <v>4.5</v>
      </c>
      <c r="F9" s="14">
        <v>447.5</v>
      </c>
      <c r="G9" s="15">
        <f>F9/H9</f>
        <v>28.286978508217445</v>
      </c>
      <c r="H9" s="13">
        <v>15.82</v>
      </c>
      <c r="I9" s="15">
        <v>3.5</v>
      </c>
    </row>
    <row r="10" spans="1:9" x14ac:dyDescent="0.25">
      <c r="A10" s="22">
        <v>2012</v>
      </c>
      <c r="B10" s="12">
        <v>292</v>
      </c>
      <c r="C10" s="13">
        <v>52</v>
      </c>
      <c r="D10" s="13">
        <v>14.6</v>
      </c>
      <c r="E10" s="13">
        <v>2.1</v>
      </c>
      <c r="F10" s="14">
        <v>461.8</v>
      </c>
      <c r="G10" s="12">
        <f>F10/H10</f>
        <v>29.948119325551232</v>
      </c>
      <c r="H10" s="13">
        <v>15.42</v>
      </c>
      <c r="I10" s="13">
        <v>17.420000000000002</v>
      </c>
    </row>
    <row r="11" spans="1:9" ht="15" customHeight="1" x14ac:dyDescent="0.25">
      <c r="A11" s="23">
        <v>2013</v>
      </c>
      <c r="B11" s="12">
        <v>360.1</v>
      </c>
      <c r="C11" s="13">
        <v>47.392000000000003</v>
      </c>
      <c r="D11" s="13">
        <v>18.8</v>
      </c>
      <c r="E11" s="13">
        <v>1.3859999999999999</v>
      </c>
      <c r="F11" s="14">
        <f>SUM(B11:E11)</f>
        <v>427.67800000000005</v>
      </c>
      <c r="G11" s="12">
        <f t="shared" ref="G11:G13" si="0">F11/H11</f>
        <v>27.62777777777778</v>
      </c>
      <c r="H11" s="13">
        <v>15.48</v>
      </c>
      <c r="I11" s="13">
        <v>14.333</v>
      </c>
    </row>
    <row r="12" spans="1:9" x14ac:dyDescent="0.25">
      <c r="A12" s="23" t="s">
        <v>10</v>
      </c>
      <c r="B12" s="34">
        <v>353.80599999999998</v>
      </c>
      <c r="C12" s="41">
        <v>45.167499999999997</v>
      </c>
      <c r="D12" s="41">
        <v>16.297999999999998</v>
      </c>
      <c r="E12" s="41">
        <v>2.7229999999999999</v>
      </c>
      <c r="F12" s="14">
        <f t="shared" ref="F12:F13" si="1">SUM(B12:E12)</f>
        <v>417.99450000000002</v>
      </c>
      <c r="G12" s="12">
        <f t="shared" si="0"/>
        <v>26.94846104194308</v>
      </c>
      <c r="H12" s="13">
        <v>15.51088573664469</v>
      </c>
      <c r="I12" s="41">
        <v>5.2489999999999997</v>
      </c>
    </row>
    <row r="13" spans="1:9" x14ac:dyDescent="0.25">
      <c r="A13" s="23" t="s">
        <v>11</v>
      </c>
      <c r="B13" s="34">
        <v>333.964</v>
      </c>
      <c r="C13" s="41">
        <v>54.167999999999999</v>
      </c>
      <c r="D13" s="41">
        <v>14.539</v>
      </c>
      <c r="E13" s="41">
        <v>3.5009999999999999</v>
      </c>
      <c r="F13" s="14">
        <f t="shared" si="1"/>
        <v>406.17199999999997</v>
      </c>
      <c r="G13" s="12">
        <f t="shared" si="0"/>
        <v>25.91499428263117</v>
      </c>
      <c r="H13" s="41">
        <v>15.673242894451489</v>
      </c>
      <c r="I13" s="24"/>
    </row>
    <row r="14" spans="1:9" x14ac:dyDescent="0.25">
      <c r="A14" t="s">
        <v>12</v>
      </c>
      <c r="B14" t="s">
        <v>28</v>
      </c>
      <c r="D14" s="25"/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12" sqref="B12:E13"/>
    </sheetView>
  </sheetViews>
  <sheetFormatPr defaultRowHeight="15" x14ac:dyDescent="0.25"/>
  <cols>
    <col min="1" max="1" width="13.5703125" customWidth="1"/>
    <col min="8" max="8" width="9.5703125" bestFit="1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274.10000000000002</v>
      </c>
      <c r="C3" s="13">
        <v>32.700000000000003</v>
      </c>
      <c r="D3" s="13">
        <v>46.9</v>
      </c>
      <c r="E3" s="13">
        <v>24</v>
      </c>
      <c r="F3" s="14">
        <v>377.1</v>
      </c>
      <c r="G3" s="15">
        <v>21</v>
      </c>
      <c r="H3" s="13">
        <v>17.2</v>
      </c>
      <c r="I3" s="16">
        <v>8.64</v>
      </c>
    </row>
    <row r="4" spans="1:9" x14ac:dyDescent="0.25">
      <c r="A4" s="17">
        <v>2006</v>
      </c>
      <c r="B4" s="12">
        <v>110.6</v>
      </c>
      <c r="C4" s="13">
        <v>31.1</v>
      </c>
      <c r="D4" s="13">
        <v>50.3</v>
      </c>
      <c r="E4" s="13">
        <v>23.8</v>
      </c>
      <c r="F4" s="14">
        <v>215.7</v>
      </c>
      <c r="G4" s="15">
        <v>10</v>
      </c>
      <c r="H4" s="13">
        <v>17.600000000000001</v>
      </c>
      <c r="I4" s="16">
        <v>8.15</v>
      </c>
    </row>
    <row r="5" spans="1:9" x14ac:dyDescent="0.25">
      <c r="A5" s="17">
        <v>2007</v>
      </c>
      <c r="B5" s="12">
        <v>119.8</v>
      </c>
      <c r="C5" s="13">
        <v>41.1</v>
      </c>
      <c r="D5" s="13">
        <v>51.9</v>
      </c>
      <c r="E5" s="13">
        <v>15.5</v>
      </c>
      <c r="F5" s="14">
        <v>228.3</v>
      </c>
      <c r="G5" s="15">
        <v>11.3</v>
      </c>
      <c r="H5" s="13">
        <v>20.2</v>
      </c>
      <c r="I5" s="16">
        <v>5.67</v>
      </c>
    </row>
    <row r="6" spans="1:9" x14ac:dyDescent="0.25">
      <c r="A6" s="17">
        <v>2008</v>
      </c>
      <c r="B6" s="12">
        <v>173</v>
      </c>
      <c r="C6" s="13">
        <v>40.1</v>
      </c>
      <c r="D6" s="13">
        <v>35.299999999999997</v>
      </c>
      <c r="E6" s="13">
        <v>16.100000000000001</v>
      </c>
      <c r="F6" s="14">
        <v>265</v>
      </c>
      <c r="G6" s="15">
        <v>15.1</v>
      </c>
      <c r="H6" s="13">
        <v>16.850000000000001</v>
      </c>
      <c r="I6" s="16">
        <v>11.93</v>
      </c>
    </row>
    <row r="7" spans="1:9" x14ac:dyDescent="0.25">
      <c r="A7" s="17">
        <v>2009</v>
      </c>
      <c r="B7" s="12">
        <v>193.9</v>
      </c>
      <c r="C7" s="13">
        <v>47.7</v>
      </c>
      <c r="D7" s="13">
        <v>34</v>
      </c>
      <c r="E7" s="13">
        <v>11.6</v>
      </c>
      <c r="F7" s="14">
        <v>287.2</v>
      </c>
      <c r="G7" s="15">
        <v>13.2</v>
      </c>
      <c r="H7" s="13">
        <v>19.5</v>
      </c>
      <c r="I7" s="16">
        <v>12.76</v>
      </c>
    </row>
    <row r="8" spans="1:9" x14ac:dyDescent="0.25">
      <c r="A8" s="17">
        <v>2010</v>
      </c>
      <c r="B8" s="12">
        <v>269.5</v>
      </c>
      <c r="C8" s="13">
        <v>50.2</v>
      </c>
      <c r="D8" s="13">
        <v>27.9</v>
      </c>
      <c r="E8" s="13">
        <v>14.9</v>
      </c>
      <c r="F8" s="14">
        <v>362.5</v>
      </c>
      <c r="G8" s="15">
        <v>16.52</v>
      </c>
      <c r="H8" s="13">
        <v>21.94</v>
      </c>
      <c r="I8" s="27">
        <v>3.25</v>
      </c>
    </row>
    <row r="9" spans="1:9" x14ac:dyDescent="0.25">
      <c r="A9" s="22">
        <v>2011</v>
      </c>
      <c r="B9" s="15">
        <v>324.8</v>
      </c>
      <c r="C9" s="15">
        <v>41.2</v>
      </c>
      <c r="D9" s="15">
        <v>54.6</v>
      </c>
      <c r="E9" s="15">
        <v>23.7</v>
      </c>
      <c r="F9" s="14">
        <v>444.3</v>
      </c>
      <c r="G9" s="15">
        <f>F9/H9</f>
        <v>20.036076662908684</v>
      </c>
      <c r="H9" s="15">
        <v>22.174999999999997</v>
      </c>
      <c r="I9" s="15">
        <v>3.17</v>
      </c>
    </row>
    <row r="10" spans="1:9" x14ac:dyDescent="0.25">
      <c r="A10" s="22">
        <v>2012</v>
      </c>
      <c r="B10" s="12">
        <v>167.6</v>
      </c>
      <c r="C10" s="13">
        <v>42.2</v>
      </c>
      <c r="D10" s="13">
        <v>45.5</v>
      </c>
      <c r="E10" s="13">
        <v>26.1</v>
      </c>
      <c r="F10" s="14">
        <v>281.5</v>
      </c>
      <c r="G10" s="34">
        <f>F10/H10</f>
        <v>12.760652765185858</v>
      </c>
      <c r="H10" s="13">
        <v>22.06</v>
      </c>
      <c r="I10" s="13">
        <v>7.6666999999999996</v>
      </c>
    </row>
    <row r="11" spans="1:9" ht="15" customHeight="1" x14ac:dyDescent="0.25">
      <c r="A11" s="23">
        <v>2013</v>
      </c>
      <c r="B11" s="12">
        <f>185.4+0.7</f>
        <v>186.1</v>
      </c>
      <c r="C11" s="13">
        <f>43.431+0</f>
        <v>43.430999999999997</v>
      </c>
      <c r="D11" s="13">
        <f>34.4+15.2</f>
        <v>49.599999999999994</v>
      </c>
      <c r="E11" s="13">
        <f>29.288</f>
        <v>29.288</v>
      </c>
      <c r="F11" s="14">
        <f>SUM(B11:E11)</f>
        <v>308.41899999999998</v>
      </c>
      <c r="G11" s="34">
        <f t="shared" ref="G11:G13" si="0">F11/H11</f>
        <v>13.899008562415501</v>
      </c>
      <c r="H11" s="13">
        <v>22.19</v>
      </c>
      <c r="I11" s="13">
        <v>20.065999999999999</v>
      </c>
    </row>
    <row r="12" spans="1:9" x14ac:dyDescent="0.25">
      <c r="A12" s="23" t="s">
        <v>10</v>
      </c>
      <c r="B12" s="88" t="s">
        <v>60</v>
      </c>
      <c r="C12" s="89"/>
      <c r="D12" s="89"/>
      <c r="E12" s="90"/>
      <c r="F12" s="14">
        <f t="shared" ref="F12:F13" si="1">SUM(B12:E12)</f>
        <v>0</v>
      </c>
      <c r="G12" s="34">
        <f t="shared" si="0"/>
        <v>0</v>
      </c>
      <c r="H12" s="13">
        <v>22.209437002362407</v>
      </c>
      <c r="I12" s="41">
        <v>14.247619048000001</v>
      </c>
    </row>
    <row r="13" spans="1:9" x14ac:dyDescent="0.25">
      <c r="A13" s="23" t="s">
        <v>11</v>
      </c>
      <c r="B13" s="91"/>
      <c r="C13" s="92"/>
      <c r="D13" s="92"/>
      <c r="E13" s="93"/>
      <c r="F13" s="14">
        <f t="shared" si="1"/>
        <v>0</v>
      </c>
      <c r="G13" s="34">
        <f t="shared" si="0"/>
        <v>0</v>
      </c>
      <c r="H13" s="41">
        <v>23.091910670922609</v>
      </c>
      <c r="I13" s="24"/>
    </row>
    <row r="14" spans="1:9" x14ac:dyDescent="0.25">
      <c r="A14" t="s">
        <v>12</v>
      </c>
      <c r="B14" t="s">
        <v>29</v>
      </c>
      <c r="F14" t="s">
        <v>30</v>
      </c>
    </row>
    <row r="16" spans="1:9" x14ac:dyDescent="0.25">
      <c r="A16" t="s">
        <v>14</v>
      </c>
    </row>
  </sheetData>
  <mergeCells count="2">
    <mergeCell ref="B1:F1"/>
    <mergeCell ref="B12:E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130.69999999999999</v>
      </c>
      <c r="C3" s="13">
        <v>11.2</v>
      </c>
      <c r="D3" s="13">
        <v>2.5</v>
      </c>
      <c r="E3" s="13">
        <v>2.1</v>
      </c>
      <c r="F3" s="14">
        <v>146.5</v>
      </c>
      <c r="G3" s="15">
        <v>14.2</v>
      </c>
      <c r="H3" s="13">
        <v>10.3</v>
      </c>
      <c r="I3" s="16">
        <v>10</v>
      </c>
    </row>
    <row r="4" spans="1:9" x14ac:dyDescent="0.25">
      <c r="A4" s="17">
        <v>2006</v>
      </c>
      <c r="B4" s="12">
        <v>138.9</v>
      </c>
      <c r="C4" s="13">
        <v>9.6999999999999993</v>
      </c>
      <c r="D4" s="13">
        <v>1.5</v>
      </c>
      <c r="E4" s="13">
        <v>2.5</v>
      </c>
      <c r="F4" s="14">
        <v>152.6</v>
      </c>
      <c r="G4" s="15">
        <v>14.8</v>
      </c>
      <c r="H4" s="13">
        <v>10.3</v>
      </c>
      <c r="I4" s="16">
        <v>8.5</v>
      </c>
    </row>
    <row r="5" spans="1:9" x14ac:dyDescent="0.25">
      <c r="A5" s="17">
        <v>2007</v>
      </c>
      <c r="B5" s="12">
        <v>134.4</v>
      </c>
      <c r="C5" s="13">
        <v>22.2</v>
      </c>
      <c r="D5" s="13">
        <v>3.7</v>
      </c>
      <c r="E5" s="13">
        <v>2.6</v>
      </c>
      <c r="F5" s="14">
        <v>162.9</v>
      </c>
      <c r="G5" s="15">
        <v>17.3</v>
      </c>
      <c r="H5" s="13">
        <v>9.4</v>
      </c>
      <c r="I5" s="16">
        <v>9.5</v>
      </c>
    </row>
    <row r="6" spans="1:9" x14ac:dyDescent="0.25">
      <c r="A6" s="17">
        <v>2008</v>
      </c>
      <c r="B6" s="12">
        <v>130.1</v>
      </c>
      <c r="C6" s="13">
        <v>12.2</v>
      </c>
      <c r="D6" s="13">
        <v>6</v>
      </c>
      <c r="E6" s="13">
        <v>1.7</v>
      </c>
      <c r="F6" s="14">
        <v>150</v>
      </c>
      <c r="G6" s="15">
        <v>15.5</v>
      </c>
      <c r="H6" s="13">
        <v>9.6999999999999993</v>
      </c>
      <c r="I6" s="16">
        <v>6.5</v>
      </c>
    </row>
    <row r="7" spans="1:9" x14ac:dyDescent="0.25">
      <c r="A7" s="17">
        <v>2009</v>
      </c>
      <c r="B7" s="12">
        <v>127.6</v>
      </c>
      <c r="C7" s="13">
        <v>21.9</v>
      </c>
      <c r="D7" s="13">
        <v>6.3</v>
      </c>
      <c r="E7" s="13">
        <v>2.1</v>
      </c>
      <c r="F7" s="14">
        <v>157.9</v>
      </c>
      <c r="G7" s="15">
        <v>16.399999999999999</v>
      </c>
      <c r="H7" s="13">
        <v>9.6</v>
      </c>
      <c r="I7" s="16">
        <v>5</v>
      </c>
    </row>
    <row r="8" spans="1:9" x14ac:dyDescent="0.25">
      <c r="A8" s="17">
        <v>2010</v>
      </c>
      <c r="B8" s="12">
        <v>143.4</v>
      </c>
      <c r="C8" s="13">
        <v>16.100000000000001</v>
      </c>
      <c r="D8" s="13">
        <v>7.4</v>
      </c>
      <c r="E8" s="13">
        <v>3.6</v>
      </c>
      <c r="F8" s="14">
        <v>170.4</v>
      </c>
      <c r="G8" s="15">
        <v>17.04</v>
      </c>
      <c r="H8" s="13">
        <v>10</v>
      </c>
      <c r="I8" s="27">
        <v>7.61</v>
      </c>
    </row>
    <row r="9" spans="1:9" x14ac:dyDescent="0.25">
      <c r="A9" s="48">
        <v>2011</v>
      </c>
      <c r="B9" s="12">
        <v>134.5</v>
      </c>
      <c r="C9" s="15">
        <v>16.5</v>
      </c>
      <c r="D9" s="15">
        <v>7.4</v>
      </c>
      <c r="E9" s="15">
        <v>5</v>
      </c>
      <c r="F9" s="14">
        <v>163.4</v>
      </c>
      <c r="G9" s="15">
        <f>F9/H9</f>
        <v>15.12962962962963</v>
      </c>
      <c r="H9" s="15">
        <v>10.8</v>
      </c>
      <c r="I9" s="49">
        <v>9</v>
      </c>
    </row>
    <row r="10" spans="1:9" x14ac:dyDescent="0.25">
      <c r="A10" s="22">
        <v>2012</v>
      </c>
      <c r="B10" s="12">
        <v>120.9</v>
      </c>
      <c r="C10" s="13">
        <v>12.1</v>
      </c>
      <c r="D10" s="13">
        <v>4.7</v>
      </c>
      <c r="E10" s="13">
        <v>2.6</v>
      </c>
      <c r="F10" s="14">
        <v>140.4</v>
      </c>
      <c r="G10" s="12">
        <f>F10/H10</f>
        <v>13</v>
      </c>
      <c r="H10" s="13">
        <v>10.8</v>
      </c>
      <c r="I10" s="13">
        <v>8.5</v>
      </c>
    </row>
    <row r="11" spans="1:9" ht="15" customHeight="1" x14ac:dyDescent="0.25">
      <c r="A11" s="23">
        <v>2013</v>
      </c>
      <c r="B11" s="12">
        <v>125.91</v>
      </c>
      <c r="C11" s="13">
        <v>18.238</v>
      </c>
      <c r="D11" s="13">
        <v>5.7380000000000004</v>
      </c>
      <c r="E11" s="13">
        <v>3.101</v>
      </c>
      <c r="F11" s="14">
        <f>SUM(B11:E11)</f>
        <v>152.98699999999999</v>
      </c>
      <c r="G11" s="12">
        <f t="shared" ref="G11:G13" si="0">F11/H11</f>
        <v>14.165462962962961</v>
      </c>
      <c r="H11" s="13">
        <v>10.8</v>
      </c>
      <c r="I11" s="13">
        <v>9.5</v>
      </c>
    </row>
    <row r="12" spans="1:9" x14ac:dyDescent="0.25">
      <c r="A12" s="23" t="s">
        <v>10</v>
      </c>
      <c r="B12" s="34">
        <v>128</v>
      </c>
      <c r="C12" s="41">
        <v>11.4</v>
      </c>
      <c r="D12" s="41">
        <v>7.36</v>
      </c>
      <c r="E12" s="41">
        <v>4.2300000000000004</v>
      </c>
      <c r="F12" s="14">
        <f t="shared" ref="F12:F13" si="1">SUM(B12:E12)</f>
        <v>150.99</v>
      </c>
      <c r="G12" s="12">
        <f t="shared" si="0"/>
        <v>13.980555555555556</v>
      </c>
      <c r="H12" s="13">
        <v>10.8</v>
      </c>
      <c r="I12" s="41">
        <v>15</v>
      </c>
    </row>
    <row r="13" spans="1:9" x14ac:dyDescent="0.25">
      <c r="A13" s="23" t="s">
        <v>11</v>
      </c>
      <c r="B13" s="34">
        <v>135.62799999999999</v>
      </c>
      <c r="C13" s="41">
        <v>10.925000000000001</v>
      </c>
      <c r="D13" s="41">
        <v>8.4640000000000004</v>
      </c>
      <c r="E13" s="41">
        <v>4.2300000000000004</v>
      </c>
      <c r="F13" s="14">
        <f t="shared" si="1"/>
        <v>159.24699999999999</v>
      </c>
      <c r="G13" s="12">
        <f t="shared" si="0"/>
        <v>15.166380952380948</v>
      </c>
      <c r="H13" s="41">
        <v>10.500000000000002</v>
      </c>
      <c r="I13" s="24"/>
    </row>
    <row r="14" spans="1:9" x14ac:dyDescent="0.25">
      <c r="A14" t="s">
        <v>12</v>
      </c>
      <c r="B14" t="s">
        <v>31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K17" sqref="K17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17.8</v>
      </c>
      <c r="C3" s="13">
        <v>9.6999999999999993</v>
      </c>
      <c r="D3" s="13">
        <v>5.0999999999999996</v>
      </c>
      <c r="E3" s="13">
        <v>2.1</v>
      </c>
      <c r="F3" s="14">
        <v>34.700000000000003</v>
      </c>
      <c r="G3" s="15">
        <v>10.199999999999999</v>
      </c>
      <c r="H3" s="13">
        <v>3.4</v>
      </c>
      <c r="I3" s="16">
        <v>7.3</v>
      </c>
    </row>
    <row r="4" spans="1:9" x14ac:dyDescent="0.25">
      <c r="A4" s="17">
        <v>2006</v>
      </c>
      <c r="B4" s="12">
        <v>24.9</v>
      </c>
      <c r="C4" s="13">
        <v>7.8</v>
      </c>
      <c r="D4" s="13">
        <v>5.5</v>
      </c>
      <c r="E4" s="13">
        <v>2.6</v>
      </c>
      <c r="F4" s="14">
        <v>40.799999999999997</v>
      </c>
      <c r="G4" s="15">
        <v>12.75</v>
      </c>
      <c r="H4" s="13">
        <v>3.2</v>
      </c>
      <c r="I4" s="16">
        <v>7.45</v>
      </c>
    </row>
    <row r="5" spans="1:9" x14ac:dyDescent="0.25">
      <c r="A5" s="17">
        <v>2007</v>
      </c>
      <c r="B5" s="12">
        <v>29.5</v>
      </c>
      <c r="C5" s="13">
        <v>10.1</v>
      </c>
      <c r="D5" s="13">
        <v>5.7</v>
      </c>
      <c r="E5" s="13">
        <v>2.7</v>
      </c>
      <c r="F5" s="14">
        <v>48</v>
      </c>
      <c r="G5" s="15">
        <v>15</v>
      </c>
      <c r="H5" s="13">
        <v>3.2</v>
      </c>
      <c r="I5" s="16">
        <v>8.8000000000000007</v>
      </c>
    </row>
    <row r="6" spans="1:9" x14ac:dyDescent="0.25">
      <c r="A6" s="17">
        <v>2008</v>
      </c>
      <c r="B6" s="12">
        <v>25.6</v>
      </c>
      <c r="C6" s="13">
        <v>14.8</v>
      </c>
      <c r="D6" s="13">
        <v>5.4</v>
      </c>
      <c r="E6" s="13">
        <v>2.2999999999999998</v>
      </c>
      <c r="F6" s="14">
        <v>48.2</v>
      </c>
      <c r="G6" s="15">
        <v>11.5</v>
      </c>
      <c r="H6" s="13">
        <v>4.2</v>
      </c>
      <c r="I6" s="16">
        <v>4.21</v>
      </c>
    </row>
    <row r="7" spans="1:9" x14ac:dyDescent="0.25">
      <c r="A7" s="17">
        <v>2009</v>
      </c>
      <c r="B7" s="12">
        <v>31.7</v>
      </c>
      <c r="C7" s="13">
        <v>7.6</v>
      </c>
      <c r="D7" s="13">
        <v>5.7</v>
      </c>
      <c r="E7" s="13">
        <v>4.3</v>
      </c>
      <c r="F7" s="14">
        <v>49.2</v>
      </c>
      <c r="G7" s="15">
        <v>11.7</v>
      </c>
      <c r="H7" s="13">
        <v>4.2</v>
      </c>
      <c r="I7" s="16">
        <v>13.02</v>
      </c>
    </row>
    <row r="8" spans="1:9" x14ac:dyDescent="0.25">
      <c r="A8" s="17">
        <v>2010</v>
      </c>
      <c r="B8" s="12">
        <v>41.2</v>
      </c>
      <c r="C8" s="13">
        <v>16</v>
      </c>
      <c r="D8" s="13">
        <v>6.8</v>
      </c>
      <c r="E8" s="13">
        <v>5.7</v>
      </c>
      <c r="F8" s="14">
        <v>69.8</v>
      </c>
      <c r="G8" s="15">
        <v>15.51</v>
      </c>
      <c r="H8" s="13">
        <v>4.5</v>
      </c>
      <c r="I8" s="27">
        <v>7.49</v>
      </c>
    </row>
    <row r="9" spans="1:9" x14ac:dyDescent="0.25">
      <c r="A9" s="22">
        <v>2011</v>
      </c>
      <c r="B9" s="34">
        <v>38.700000000000003</v>
      </c>
      <c r="C9" s="41">
        <v>14.4</v>
      </c>
      <c r="D9" s="41">
        <v>9.6999999999999993</v>
      </c>
      <c r="E9" s="41">
        <v>6</v>
      </c>
      <c r="F9" s="45">
        <v>68.7</v>
      </c>
      <c r="G9" s="12">
        <f>F9/H9</f>
        <v>15.13215859030837</v>
      </c>
      <c r="H9" s="13">
        <v>4.54</v>
      </c>
      <c r="I9" s="41">
        <v>9.9700000000000006</v>
      </c>
    </row>
    <row r="10" spans="1:9" x14ac:dyDescent="0.25">
      <c r="A10" s="22">
        <v>2012</v>
      </c>
      <c r="B10" s="34">
        <v>35.1</v>
      </c>
      <c r="C10" s="41">
        <v>19.600000000000001</v>
      </c>
      <c r="D10" s="41">
        <v>9.6</v>
      </c>
      <c r="E10" s="41">
        <v>6.6</v>
      </c>
      <c r="F10" s="45">
        <v>70.900000000000006</v>
      </c>
      <c r="G10" s="12">
        <f>F10/H10</f>
        <v>15.480349344978167</v>
      </c>
      <c r="H10" s="13">
        <v>4.58</v>
      </c>
      <c r="I10" s="41">
        <v>8.9483999999999995</v>
      </c>
    </row>
    <row r="11" spans="1:9" x14ac:dyDescent="0.25">
      <c r="A11" s="46">
        <v>2013</v>
      </c>
      <c r="B11" s="34">
        <v>35.493000000000002</v>
      </c>
      <c r="C11" s="41">
        <v>16.141999999999999</v>
      </c>
      <c r="D11" s="41">
        <v>9.4930000000000003</v>
      </c>
      <c r="E11" s="41">
        <v>6.2789999999999999</v>
      </c>
      <c r="F11" s="45">
        <f>SUM(B11:E11)</f>
        <v>67.407000000000011</v>
      </c>
      <c r="G11" s="12">
        <f t="shared" ref="G11:G13" si="0">F11/H11</f>
        <v>13.258246393603505</v>
      </c>
      <c r="H11" s="13">
        <v>5.0841565316300645</v>
      </c>
      <c r="I11" s="41">
        <v>10.55</v>
      </c>
    </row>
    <row r="12" spans="1:9" x14ac:dyDescent="0.25">
      <c r="A12" s="46" t="s">
        <v>10</v>
      </c>
      <c r="B12" s="34">
        <v>40.450000000000003</v>
      </c>
      <c r="C12" s="41">
        <v>21.64</v>
      </c>
      <c r="D12" s="41">
        <v>11.07</v>
      </c>
      <c r="E12" s="41">
        <v>7.5039999999999996</v>
      </c>
      <c r="F12" s="45">
        <f>SUM(B12:E12)</f>
        <v>80.664000000000001</v>
      </c>
      <c r="G12" s="12">
        <f t="shared" si="0"/>
        <v>17.010755941376672</v>
      </c>
      <c r="H12" s="13">
        <v>4.7419409388970344</v>
      </c>
      <c r="I12" s="41">
        <v>16.138000000000002</v>
      </c>
    </row>
    <row r="13" spans="1:9" x14ac:dyDescent="0.25">
      <c r="A13" s="46" t="s">
        <v>11</v>
      </c>
      <c r="B13" s="34">
        <v>43.65</v>
      </c>
      <c r="C13" s="41">
        <v>21.102</v>
      </c>
      <c r="D13" s="41">
        <v>9.43</v>
      </c>
      <c r="E13" s="82">
        <v>11.256</v>
      </c>
      <c r="F13" s="76">
        <f>SUM(B13:E13)</f>
        <v>85.437999999999988</v>
      </c>
      <c r="G13" s="77">
        <f t="shared" si="0"/>
        <v>16.466786530301579</v>
      </c>
      <c r="H13" s="41">
        <v>5.1885047421231887</v>
      </c>
      <c r="I13" s="24"/>
    </row>
    <row r="14" spans="1:9" x14ac:dyDescent="0.25">
      <c r="A14" t="s">
        <v>12</v>
      </c>
      <c r="B14" t="s">
        <v>58</v>
      </c>
      <c r="E14" s="60"/>
      <c r="F14" s="60"/>
      <c r="G14" s="78"/>
      <c r="H14" s="78"/>
    </row>
    <row r="15" spans="1:9" x14ac:dyDescent="0.25">
      <c r="E15" s="79"/>
      <c r="F15" s="79"/>
      <c r="G15" s="79"/>
      <c r="H15" s="79"/>
    </row>
    <row r="16" spans="1:9" x14ac:dyDescent="0.25">
      <c r="A16" t="s">
        <v>14</v>
      </c>
      <c r="E16" s="60"/>
      <c r="F16" s="80"/>
      <c r="G16" s="80"/>
      <c r="H16" s="60"/>
    </row>
    <row r="17" spans="5:8" x14ac:dyDescent="0.25">
      <c r="E17" s="60"/>
      <c r="F17" s="80"/>
      <c r="G17" s="80"/>
      <c r="H17" s="60"/>
    </row>
    <row r="18" spans="5:8" x14ac:dyDescent="0.25">
      <c r="E18" s="81"/>
      <c r="F18" s="80"/>
      <c r="G18" s="80"/>
      <c r="H18" s="60"/>
    </row>
    <row r="19" spans="5:8" x14ac:dyDescent="0.25">
      <c r="E19" s="81"/>
      <c r="F19" s="80"/>
      <c r="G19" s="80"/>
      <c r="H19" s="60"/>
    </row>
    <row r="20" spans="5:8" x14ac:dyDescent="0.25">
      <c r="E20" s="81"/>
      <c r="F20" s="80"/>
      <c r="G20" s="80"/>
      <c r="H20" s="60"/>
    </row>
  </sheetData>
  <mergeCells count="1">
    <mergeCell ref="B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95.3</v>
      </c>
      <c r="C3" s="13">
        <v>17.5</v>
      </c>
      <c r="D3" s="13">
        <v>3.9</v>
      </c>
      <c r="E3" s="13">
        <v>0</v>
      </c>
      <c r="F3" s="14">
        <v>116.7</v>
      </c>
      <c r="G3" s="15">
        <v>15</v>
      </c>
      <c r="H3" s="13">
        <v>7.8</v>
      </c>
      <c r="I3" s="16">
        <v>1</v>
      </c>
    </row>
    <row r="4" spans="1:9" x14ac:dyDescent="0.25">
      <c r="A4" s="17">
        <v>2006</v>
      </c>
      <c r="B4" s="12">
        <v>83.1</v>
      </c>
      <c r="C4" s="13">
        <v>15</v>
      </c>
      <c r="D4" s="13">
        <v>4</v>
      </c>
      <c r="E4" s="13">
        <v>0</v>
      </c>
      <c r="F4" s="14">
        <v>102.1</v>
      </c>
      <c r="G4" s="15">
        <v>13.1</v>
      </c>
      <c r="H4" s="13">
        <v>7.8</v>
      </c>
      <c r="I4" s="16">
        <v>3</v>
      </c>
    </row>
    <row r="5" spans="1:9" x14ac:dyDescent="0.25">
      <c r="A5" s="17">
        <v>2007</v>
      </c>
      <c r="B5" s="12">
        <v>83.9</v>
      </c>
      <c r="C5" s="13">
        <v>21.4</v>
      </c>
      <c r="D5" s="13">
        <v>2.7</v>
      </c>
      <c r="E5" s="13">
        <v>0</v>
      </c>
      <c r="F5" s="14">
        <v>108</v>
      </c>
      <c r="G5" s="15">
        <v>11.8</v>
      </c>
      <c r="H5" s="13">
        <v>9.1999999999999993</v>
      </c>
      <c r="I5" s="16">
        <v>5</v>
      </c>
    </row>
    <row r="6" spans="1:9" x14ac:dyDescent="0.25">
      <c r="A6" s="17">
        <v>2008</v>
      </c>
      <c r="B6" s="12">
        <v>79.8</v>
      </c>
      <c r="C6" s="13">
        <v>19.399999999999999</v>
      </c>
      <c r="D6" s="13">
        <v>4.9000000000000004</v>
      </c>
      <c r="E6" s="13">
        <v>0.8</v>
      </c>
      <c r="F6" s="14">
        <v>104.9</v>
      </c>
      <c r="G6" s="15">
        <v>10.3</v>
      </c>
      <c r="H6" s="13">
        <v>10.199999999999999</v>
      </c>
      <c r="I6" s="16">
        <v>6</v>
      </c>
    </row>
    <row r="7" spans="1:9" x14ac:dyDescent="0.25">
      <c r="A7" s="17">
        <v>2009</v>
      </c>
      <c r="B7" s="12">
        <v>74.8</v>
      </c>
      <c r="C7" s="13">
        <v>23</v>
      </c>
      <c r="D7" s="13">
        <v>5.4</v>
      </c>
      <c r="E7" s="13">
        <v>0.8</v>
      </c>
      <c r="F7" s="14">
        <v>104</v>
      </c>
      <c r="G7" s="15">
        <v>11.1</v>
      </c>
      <c r="H7" s="13">
        <v>9.4</v>
      </c>
      <c r="I7" s="16">
        <v>9.5</v>
      </c>
    </row>
    <row r="8" spans="1:9" x14ac:dyDescent="0.25">
      <c r="A8" s="17">
        <v>2010</v>
      </c>
      <c r="B8" s="12">
        <v>82.2</v>
      </c>
      <c r="C8" s="13">
        <v>27.8</v>
      </c>
      <c r="D8" s="13">
        <v>5.3</v>
      </c>
      <c r="E8" s="13">
        <v>1.2</v>
      </c>
      <c r="F8" s="14">
        <v>116.6</v>
      </c>
      <c r="G8" s="15">
        <v>12</v>
      </c>
      <c r="H8" s="13">
        <v>9.7100000000000009</v>
      </c>
      <c r="I8" s="27">
        <v>11</v>
      </c>
    </row>
    <row r="9" spans="1:9" x14ac:dyDescent="0.25">
      <c r="A9" s="28">
        <v>2011</v>
      </c>
      <c r="B9" s="12">
        <v>81.2</v>
      </c>
      <c r="C9" s="15">
        <v>19.5</v>
      </c>
      <c r="D9" s="15">
        <v>7.2</v>
      </c>
      <c r="E9" s="15">
        <v>2.5</v>
      </c>
      <c r="F9" s="51">
        <v>110.4</v>
      </c>
      <c r="G9" s="12">
        <f>F9/H9</f>
        <v>11.346351490236382</v>
      </c>
      <c r="H9" s="15">
        <v>9.73</v>
      </c>
      <c r="I9" s="27">
        <v>4</v>
      </c>
    </row>
    <row r="10" spans="1:9" x14ac:dyDescent="0.25">
      <c r="A10" s="22">
        <v>2012</v>
      </c>
      <c r="B10" s="12">
        <v>84.4</v>
      </c>
      <c r="C10" s="13">
        <v>23</v>
      </c>
      <c r="D10" s="13">
        <v>6.1</v>
      </c>
      <c r="E10" s="13">
        <v>3.1</v>
      </c>
      <c r="F10" s="14">
        <v>116.6</v>
      </c>
      <c r="G10" s="12">
        <f>F10/H10</f>
        <v>11.671671671671671</v>
      </c>
      <c r="H10" s="13">
        <v>9.99</v>
      </c>
      <c r="I10" s="13">
        <v>7</v>
      </c>
    </row>
    <row r="11" spans="1:9" ht="15" customHeight="1" x14ac:dyDescent="0.25">
      <c r="A11" s="23">
        <v>2013</v>
      </c>
      <c r="B11" s="12">
        <v>75.147999999999996</v>
      </c>
      <c r="C11" s="13">
        <v>17.437000000000001</v>
      </c>
      <c r="D11" s="13">
        <v>6.5279999999999996</v>
      </c>
      <c r="E11" s="13">
        <v>2.2149999999999999</v>
      </c>
      <c r="F11" s="14">
        <f>SUM(B11:E11)</f>
        <v>101.328</v>
      </c>
      <c r="G11" s="12">
        <f t="shared" ref="G11:G13" si="0">F11/H11</f>
        <v>9.9438665358194314</v>
      </c>
      <c r="H11" s="13">
        <v>10.19</v>
      </c>
      <c r="I11" s="13">
        <v>8.1660000000000004</v>
      </c>
    </row>
    <row r="12" spans="1:9" x14ac:dyDescent="0.25">
      <c r="A12" s="23" t="s">
        <v>10</v>
      </c>
      <c r="B12" s="34">
        <v>68.11</v>
      </c>
      <c r="C12" s="41">
        <v>20.405999999999999</v>
      </c>
      <c r="D12" s="41">
        <v>7.36</v>
      </c>
      <c r="E12" s="41">
        <v>2.5379999999999998</v>
      </c>
      <c r="F12" s="14">
        <f t="shared" ref="F12:F13" si="1">SUM(B12:E12)</f>
        <v>98.413999999999987</v>
      </c>
      <c r="G12" s="12">
        <f t="shared" si="0"/>
        <v>9.5326371927855025</v>
      </c>
      <c r="H12" s="13">
        <v>10.323900722297681</v>
      </c>
      <c r="I12" s="41">
        <v>2</v>
      </c>
    </row>
    <row r="13" spans="1:9" x14ac:dyDescent="0.25">
      <c r="A13" s="23" t="s">
        <v>11</v>
      </c>
      <c r="B13" s="34">
        <v>60.100999999999999</v>
      </c>
      <c r="C13" s="41">
        <v>19.456</v>
      </c>
      <c r="D13" s="41">
        <v>4.7839999999999998</v>
      </c>
      <c r="E13" s="41">
        <v>2.1150000000000002</v>
      </c>
      <c r="F13" s="14">
        <f t="shared" si="1"/>
        <v>86.456000000000003</v>
      </c>
      <c r="G13" s="12">
        <f t="shared" si="0"/>
        <v>8.3260737125083146</v>
      </c>
      <c r="H13" s="41">
        <v>10.383765864349314</v>
      </c>
      <c r="I13" s="24"/>
    </row>
    <row r="14" spans="1:9" x14ac:dyDescent="0.25">
      <c r="A14" t="s">
        <v>12</v>
      </c>
      <c r="B14" t="s">
        <v>32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44.1</v>
      </c>
      <c r="C3" s="13">
        <v>7.9</v>
      </c>
      <c r="D3" s="13">
        <v>3.6</v>
      </c>
      <c r="E3" s="13">
        <v>1.3</v>
      </c>
      <c r="F3" s="14">
        <v>56.9</v>
      </c>
      <c r="G3" s="15">
        <v>9.1999999999999993</v>
      </c>
      <c r="H3" s="13">
        <v>6.2</v>
      </c>
      <c r="I3" s="16">
        <v>4.5199999999999996</v>
      </c>
    </row>
    <row r="4" spans="1:9" x14ac:dyDescent="0.25">
      <c r="A4" s="17">
        <v>2006</v>
      </c>
      <c r="B4" s="12">
        <v>43</v>
      </c>
      <c r="C4" s="13">
        <v>6.8</v>
      </c>
      <c r="D4" s="13">
        <v>2.9</v>
      </c>
      <c r="E4" s="13">
        <v>1.7</v>
      </c>
      <c r="F4" s="14">
        <v>54.3</v>
      </c>
      <c r="G4" s="15">
        <v>8.8000000000000007</v>
      </c>
      <c r="H4" s="13">
        <v>6.2</v>
      </c>
      <c r="I4" s="16">
        <v>2.72</v>
      </c>
    </row>
    <row r="5" spans="1:9" x14ac:dyDescent="0.25">
      <c r="A5" s="17">
        <v>2007</v>
      </c>
      <c r="B5" s="12">
        <v>53.2</v>
      </c>
      <c r="C5" s="13">
        <v>10.4</v>
      </c>
      <c r="D5" s="13">
        <v>3.6</v>
      </c>
      <c r="E5" s="13">
        <v>0.9</v>
      </c>
      <c r="F5" s="14">
        <v>68.2</v>
      </c>
      <c r="G5" s="15">
        <v>11</v>
      </c>
      <c r="H5" s="13">
        <v>6.2</v>
      </c>
      <c r="I5" s="16">
        <v>7.79</v>
      </c>
    </row>
    <row r="6" spans="1:9" x14ac:dyDescent="0.25">
      <c r="A6" s="17">
        <v>2008</v>
      </c>
      <c r="B6" s="12">
        <v>60.3</v>
      </c>
      <c r="C6" s="13">
        <v>9.3000000000000007</v>
      </c>
      <c r="D6" s="13">
        <v>3.3</v>
      </c>
      <c r="E6" s="13">
        <v>0.9</v>
      </c>
      <c r="F6" s="14">
        <v>73.900000000000006</v>
      </c>
      <c r="G6" s="15">
        <v>15.4</v>
      </c>
      <c r="H6" s="13">
        <v>4.8</v>
      </c>
      <c r="I6" s="16">
        <v>4.21</v>
      </c>
    </row>
    <row r="7" spans="1:9" x14ac:dyDescent="0.25">
      <c r="A7" s="17">
        <v>2009</v>
      </c>
      <c r="B7" s="12">
        <v>69.8</v>
      </c>
      <c r="C7" s="13">
        <v>6.6</v>
      </c>
      <c r="D7" s="13">
        <v>1.2</v>
      </c>
      <c r="E7" s="13">
        <v>0.9</v>
      </c>
      <c r="F7" s="14">
        <v>78.599999999999994</v>
      </c>
      <c r="G7" s="15">
        <v>16.399999999999999</v>
      </c>
      <c r="H7" s="13">
        <v>4.8</v>
      </c>
      <c r="I7" s="16">
        <v>3.89</v>
      </c>
    </row>
    <row r="8" spans="1:9" x14ac:dyDescent="0.25">
      <c r="A8" s="17">
        <v>2010</v>
      </c>
      <c r="B8" s="12">
        <v>65.8</v>
      </c>
      <c r="C8" s="13">
        <v>4.4000000000000004</v>
      </c>
      <c r="D8" s="13">
        <v>2.8</v>
      </c>
      <c r="E8" s="13">
        <v>1</v>
      </c>
      <c r="F8" s="14">
        <v>73.900000000000006</v>
      </c>
      <c r="G8" s="15">
        <v>12.52</v>
      </c>
      <c r="H8" s="13">
        <v>5.9</v>
      </c>
      <c r="I8" s="33">
        <v>2.97</v>
      </c>
    </row>
    <row r="9" spans="1:9" x14ac:dyDescent="0.25">
      <c r="A9" s="28">
        <v>2011</v>
      </c>
      <c r="B9" s="29">
        <v>69.5</v>
      </c>
      <c r="C9" s="30">
        <v>5.4</v>
      </c>
      <c r="D9" s="30">
        <v>4</v>
      </c>
      <c r="E9" s="30">
        <v>1.5</v>
      </c>
      <c r="F9" s="31">
        <v>80.3</v>
      </c>
      <c r="G9" s="32">
        <f>F9/H9</f>
        <v>13.014586709886546</v>
      </c>
      <c r="H9" s="32">
        <v>6.1700000000000008</v>
      </c>
      <c r="I9" s="33">
        <v>3.7</v>
      </c>
    </row>
    <row r="10" spans="1:9" x14ac:dyDescent="0.25">
      <c r="A10" s="22">
        <v>2012</v>
      </c>
      <c r="B10" s="12">
        <v>64.3</v>
      </c>
      <c r="C10" s="13">
        <v>9.1999999999999993</v>
      </c>
      <c r="D10" s="13">
        <v>3.2</v>
      </c>
      <c r="E10" s="13">
        <v>2.2999999999999998</v>
      </c>
      <c r="F10" s="14">
        <v>79</v>
      </c>
      <c r="G10" s="12">
        <f>F10/H10</f>
        <v>13.389830508474576</v>
      </c>
      <c r="H10" s="13">
        <v>5.9</v>
      </c>
      <c r="I10" s="13">
        <v>8.8666999999999998</v>
      </c>
    </row>
    <row r="11" spans="1:9" ht="15" customHeight="1" x14ac:dyDescent="0.25">
      <c r="A11" s="23">
        <v>2013</v>
      </c>
      <c r="B11" s="12">
        <v>59.195999999999998</v>
      </c>
      <c r="C11" s="13">
        <v>10.141999999999999</v>
      </c>
      <c r="D11" s="13">
        <v>3.1629999999999998</v>
      </c>
      <c r="E11" s="13">
        <v>2.8580000000000001</v>
      </c>
      <c r="F11" s="14">
        <f>SUM(B11:E11)</f>
        <v>75.358999999999995</v>
      </c>
      <c r="G11" s="12">
        <f t="shared" ref="G11:G13" si="0">F11/H11</f>
        <v>12.908780210528047</v>
      </c>
      <c r="H11" s="13">
        <v>5.8378095196430149</v>
      </c>
      <c r="I11" s="13">
        <v>3.65</v>
      </c>
    </row>
    <row r="12" spans="1:9" x14ac:dyDescent="0.25">
      <c r="A12" s="23" t="s">
        <v>10</v>
      </c>
      <c r="B12" s="34">
        <v>66.790999999999997</v>
      </c>
      <c r="C12" s="41">
        <v>11.88</v>
      </c>
      <c r="D12" s="41">
        <v>5.33</v>
      </c>
      <c r="E12" s="41">
        <v>3.2829999999999999</v>
      </c>
      <c r="F12" s="14">
        <f t="shared" ref="F12:F13" si="1">SUM(B12:E12)</f>
        <v>87.283999999999992</v>
      </c>
      <c r="G12" s="12">
        <f t="shared" si="0"/>
        <v>15.133752747798992</v>
      </c>
      <c r="H12" s="13">
        <v>5.7675053540632426</v>
      </c>
      <c r="I12" s="41">
        <v>6.75</v>
      </c>
    </row>
    <row r="13" spans="1:9" x14ac:dyDescent="0.25">
      <c r="A13" s="23" t="s">
        <v>11</v>
      </c>
      <c r="B13" s="34">
        <v>69.846000000000004</v>
      </c>
      <c r="C13" s="41">
        <v>12.2</v>
      </c>
      <c r="D13" s="41">
        <v>6.97</v>
      </c>
      <c r="E13" s="41">
        <v>2.8140000000000001</v>
      </c>
      <c r="F13" s="14">
        <f t="shared" si="1"/>
        <v>91.830000000000013</v>
      </c>
      <c r="G13" s="12">
        <f t="shared" si="0"/>
        <v>16.04282489656315</v>
      </c>
      <c r="H13" s="41">
        <v>5.7240542480565706</v>
      </c>
      <c r="I13" s="24"/>
    </row>
    <row r="14" spans="1:9" x14ac:dyDescent="0.25">
      <c r="A14" t="s">
        <v>12</v>
      </c>
      <c r="B14" t="s">
        <v>33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16.899999999999999</v>
      </c>
      <c r="C3" s="13">
        <v>4.8</v>
      </c>
      <c r="D3" s="13">
        <v>6.1</v>
      </c>
      <c r="E3" s="13">
        <v>0</v>
      </c>
      <c r="F3" s="14">
        <v>27.8</v>
      </c>
      <c r="G3" s="15">
        <v>4.3</v>
      </c>
      <c r="H3" s="13">
        <v>6.5</v>
      </c>
      <c r="I3" s="16">
        <v>3.24</v>
      </c>
    </row>
    <row r="4" spans="1:9" x14ac:dyDescent="0.25">
      <c r="A4" s="17">
        <v>2006</v>
      </c>
      <c r="B4" s="12">
        <v>17.7</v>
      </c>
      <c r="C4" s="13">
        <v>9.9</v>
      </c>
      <c r="D4" s="13">
        <v>7.7</v>
      </c>
      <c r="E4" s="13">
        <v>0</v>
      </c>
      <c r="F4" s="14">
        <v>35.4</v>
      </c>
      <c r="G4" s="15">
        <v>5.7</v>
      </c>
      <c r="H4" s="13">
        <v>6.2</v>
      </c>
      <c r="I4" s="16">
        <v>2.75</v>
      </c>
    </row>
    <row r="5" spans="1:9" x14ac:dyDescent="0.25">
      <c r="A5" s="17">
        <v>2007</v>
      </c>
      <c r="B5" s="12">
        <v>25</v>
      </c>
      <c r="C5" s="13">
        <v>8.8000000000000007</v>
      </c>
      <c r="D5" s="13">
        <v>9</v>
      </c>
      <c r="E5" s="13">
        <v>0.5</v>
      </c>
      <c r="F5" s="14">
        <v>43.3</v>
      </c>
      <c r="G5" s="15">
        <v>6.98</v>
      </c>
      <c r="H5" s="13">
        <v>6.2</v>
      </c>
      <c r="I5" s="16">
        <v>3.93</v>
      </c>
    </row>
    <row r="6" spans="1:9" x14ac:dyDescent="0.25">
      <c r="A6" s="17">
        <v>2008</v>
      </c>
      <c r="B6" s="12">
        <v>27.3</v>
      </c>
      <c r="C6" s="13">
        <v>9.6999999999999993</v>
      </c>
      <c r="D6" s="13">
        <v>13.9</v>
      </c>
      <c r="E6" s="13">
        <v>0.5</v>
      </c>
      <c r="F6" s="14">
        <v>51.5</v>
      </c>
      <c r="G6" s="15">
        <v>7.8</v>
      </c>
      <c r="H6" s="13">
        <v>6.6</v>
      </c>
      <c r="I6" s="16">
        <v>4.92</v>
      </c>
    </row>
    <row r="7" spans="1:9" x14ac:dyDescent="0.25">
      <c r="A7" s="17">
        <v>2009</v>
      </c>
      <c r="B7" s="12">
        <v>39.4</v>
      </c>
      <c r="C7" s="13">
        <v>10.7</v>
      </c>
      <c r="D7" s="13">
        <v>14.1</v>
      </c>
      <c r="E7" s="13">
        <v>0</v>
      </c>
      <c r="F7" s="14">
        <v>64.2</v>
      </c>
      <c r="G7" s="15">
        <v>9.6999999999999993</v>
      </c>
      <c r="H7" s="13">
        <v>6.6</v>
      </c>
      <c r="I7" s="16">
        <v>7.13</v>
      </c>
    </row>
    <row r="8" spans="1:9" x14ac:dyDescent="0.25">
      <c r="A8" s="17">
        <v>2010</v>
      </c>
      <c r="B8" s="12">
        <v>31.5</v>
      </c>
      <c r="C8" s="13">
        <v>10.7</v>
      </c>
      <c r="D8" s="13">
        <v>12.3</v>
      </c>
      <c r="E8" s="13">
        <v>1.4</v>
      </c>
      <c r="F8" s="14">
        <v>55.9</v>
      </c>
      <c r="G8" s="15">
        <v>7.87</v>
      </c>
      <c r="H8" s="13">
        <v>7.1</v>
      </c>
      <c r="I8" s="33">
        <v>6.45</v>
      </c>
    </row>
    <row r="9" spans="1:9" x14ac:dyDescent="0.25">
      <c r="A9" s="28">
        <v>2011</v>
      </c>
      <c r="B9" s="29">
        <v>31.5</v>
      </c>
      <c r="C9" s="30">
        <v>7.8</v>
      </c>
      <c r="D9" s="30">
        <v>5.0999999999999996</v>
      </c>
      <c r="E9" s="30">
        <v>0.5</v>
      </c>
      <c r="F9" s="31">
        <v>44.9</v>
      </c>
      <c r="G9" s="32">
        <f>F9/H9</f>
        <v>6.5739385065885791</v>
      </c>
      <c r="H9" s="32">
        <v>6.83</v>
      </c>
      <c r="I9" s="33">
        <v>6.13</v>
      </c>
    </row>
    <row r="10" spans="1:9" x14ac:dyDescent="0.25">
      <c r="A10" s="22">
        <v>2012</v>
      </c>
      <c r="B10" s="12">
        <v>36.200000000000003</v>
      </c>
      <c r="C10" s="13">
        <v>7.9</v>
      </c>
      <c r="D10" s="13">
        <v>14.1</v>
      </c>
      <c r="E10" s="13">
        <v>0.9</v>
      </c>
      <c r="F10" s="14">
        <v>59.3</v>
      </c>
      <c r="G10" s="12">
        <f>F10/H10</f>
        <v>8.5942028985507246</v>
      </c>
      <c r="H10" s="13">
        <v>6.9</v>
      </c>
      <c r="I10" s="13">
        <v>7.2167000000000003</v>
      </c>
    </row>
    <row r="11" spans="1:9" x14ac:dyDescent="0.25">
      <c r="A11" s="28">
        <v>2013</v>
      </c>
      <c r="B11" s="29">
        <v>35.200000000000003</v>
      </c>
      <c r="C11" s="30">
        <v>11.928000000000001</v>
      </c>
      <c r="D11" s="30">
        <v>21.4</v>
      </c>
      <c r="E11" s="30">
        <v>0.48299999999999998</v>
      </c>
      <c r="F11" s="31">
        <f>SUM(B11:E11)</f>
        <v>69.010999999999996</v>
      </c>
      <c r="G11" s="32">
        <f t="shared" ref="G11:G13" si="0">F11/H11</f>
        <v>10.731063369224781</v>
      </c>
      <c r="H11" s="32">
        <v>6.4309563391372828</v>
      </c>
      <c r="I11" s="33">
        <v>11.848000000000001</v>
      </c>
    </row>
    <row r="12" spans="1:9" x14ac:dyDescent="0.25">
      <c r="A12" s="23" t="s">
        <v>10</v>
      </c>
      <c r="B12" s="34">
        <v>44.762500000000003</v>
      </c>
      <c r="C12" s="41">
        <v>7.84</v>
      </c>
      <c r="D12" s="41">
        <v>21.431999999999999</v>
      </c>
      <c r="E12" s="41">
        <v>1.407</v>
      </c>
      <c r="F12" s="31">
        <f t="shared" ref="F12:F13" si="1">SUM(B12:E12)</f>
        <v>75.441500000000005</v>
      </c>
      <c r="G12" s="12">
        <f t="shared" si="0"/>
        <v>11.25992537313433</v>
      </c>
      <c r="H12" s="13">
        <v>6.7</v>
      </c>
      <c r="I12" s="41">
        <v>5.726</v>
      </c>
    </row>
    <row r="13" spans="1:9" x14ac:dyDescent="0.25">
      <c r="A13" s="23" t="s">
        <v>11</v>
      </c>
      <c r="B13" s="34">
        <v>53.048000000000002</v>
      </c>
      <c r="C13" s="41">
        <v>8.82</v>
      </c>
      <c r="D13" s="41">
        <v>14.476000000000001</v>
      </c>
      <c r="E13" s="41">
        <v>0.93799999999999994</v>
      </c>
      <c r="F13" s="31">
        <f t="shared" si="1"/>
        <v>77.282000000000011</v>
      </c>
      <c r="G13" s="12">
        <f t="shared" si="0"/>
        <v>10.662939797047343</v>
      </c>
      <c r="H13" s="41">
        <v>7.2477198100096221</v>
      </c>
      <c r="I13" s="24"/>
    </row>
    <row r="14" spans="1:9" x14ac:dyDescent="0.25">
      <c r="A14" t="s">
        <v>12</v>
      </c>
      <c r="B14" t="s">
        <v>34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32" sqref="H32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124.4</v>
      </c>
      <c r="C3" s="13">
        <v>4.9000000000000004</v>
      </c>
      <c r="D3" s="13">
        <v>1.4</v>
      </c>
      <c r="E3" s="13">
        <v>0.9</v>
      </c>
      <c r="F3" s="14">
        <v>131.6</v>
      </c>
      <c r="G3" s="15">
        <v>25.8</v>
      </c>
      <c r="H3" s="13">
        <v>5.0999999999999996</v>
      </c>
      <c r="I3" s="16">
        <v>6.2</v>
      </c>
    </row>
    <row r="4" spans="1:9" x14ac:dyDescent="0.25">
      <c r="A4" s="17">
        <v>2006</v>
      </c>
      <c r="B4" s="12">
        <v>104.6</v>
      </c>
      <c r="C4" s="13">
        <v>6.3</v>
      </c>
      <c r="D4" s="13">
        <v>1.5</v>
      </c>
      <c r="E4" s="13">
        <v>0.4</v>
      </c>
      <c r="F4" s="14">
        <v>112.7</v>
      </c>
      <c r="G4" s="15">
        <v>17.899999999999999</v>
      </c>
      <c r="H4" s="13">
        <v>6.3</v>
      </c>
      <c r="I4" s="16">
        <v>2</v>
      </c>
    </row>
    <row r="5" spans="1:9" x14ac:dyDescent="0.25">
      <c r="A5" s="17">
        <v>2007</v>
      </c>
      <c r="B5" s="12">
        <v>113.9</v>
      </c>
      <c r="C5" s="13">
        <v>5.8</v>
      </c>
      <c r="D5" s="13">
        <v>1.1000000000000001</v>
      </c>
      <c r="E5" s="13">
        <v>0.4</v>
      </c>
      <c r="F5" s="14">
        <v>121.2</v>
      </c>
      <c r="G5" s="15">
        <v>18.899999999999999</v>
      </c>
      <c r="H5" s="13">
        <v>6.4</v>
      </c>
      <c r="I5" s="16">
        <v>3</v>
      </c>
    </row>
    <row r="6" spans="1:9" x14ac:dyDescent="0.25">
      <c r="A6" s="17">
        <v>2008</v>
      </c>
      <c r="B6" s="12">
        <v>100.1</v>
      </c>
      <c r="C6" s="13">
        <v>2.4</v>
      </c>
      <c r="D6" s="13">
        <v>2.1</v>
      </c>
      <c r="E6" s="13">
        <v>0.4</v>
      </c>
      <c r="F6" s="14">
        <v>105</v>
      </c>
      <c r="G6" s="15">
        <v>16.399999999999999</v>
      </c>
      <c r="H6" s="13">
        <v>6.4</v>
      </c>
      <c r="I6" s="16">
        <v>1</v>
      </c>
    </row>
    <row r="7" spans="1:9" x14ac:dyDescent="0.25">
      <c r="A7" s="17">
        <v>2009</v>
      </c>
      <c r="B7" s="12">
        <v>107.7</v>
      </c>
      <c r="C7" s="13">
        <v>3.4</v>
      </c>
      <c r="D7" s="13">
        <v>0.8</v>
      </c>
      <c r="E7" s="13">
        <v>1.3</v>
      </c>
      <c r="F7" s="14">
        <v>113.2</v>
      </c>
      <c r="G7" s="15">
        <v>17.41</v>
      </c>
      <c r="H7" s="13">
        <v>6.5</v>
      </c>
      <c r="I7" s="16">
        <v>5.84</v>
      </c>
    </row>
    <row r="8" spans="1:9" x14ac:dyDescent="0.25">
      <c r="A8" s="17">
        <v>2010</v>
      </c>
      <c r="B8" s="12">
        <v>118.7</v>
      </c>
      <c r="C8" s="13">
        <v>8.3000000000000007</v>
      </c>
      <c r="D8" s="15">
        <v>0.8</v>
      </c>
      <c r="E8" s="13">
        <v>2</v>
      </c>
      <c r="F8" s="14">
        <v>129.80000000000001</v>
      </c>
      <c r="G8" s="15">
        <v>20.6</v>
      </c>
      <c r="H8" s="13">
        <v>6.3</v>
      </c>
      <c r="I8" s="52">
        <v>3</v>
      </c>
    </row>
    <row r="9" spans="1:9" x14ac:dyDescent="0.25">
      <c r="A9" s="22">
        <v>2011</v>
      </c>
      <c r="B9" s="53">
        <v>105.3</v>
      </c>
      <c r="C9" s="15">
        <v>3.8</v>
      </c>
      <c r="D9" s="15">
        <v>1.2</v>
      </c>
      <c r="E9" s="15">
        <v>3.3</v>
      </c>
      <c r="F9" s="14">
        <v>113.6</v>
      </c>
      <c r="G9" s="15">
        <f>F9/H9</f>
        <v>17.749999999999996</v>
      </c>
      <c r="H9" s="15">
        <v>6.4</v>
      </c>
      <c r="I9" s="52">
        <v>1</v>
      </c>
    </row>
    <row r="10" spans="1:9" x14ac:dyDescent="0.25">
      <c r="A10" s="22">
        <v>2012</v>
      </c>
      <c r="B10" s="12">
        <v>92.1</v>
      </c>
      <c r="C10" s="13">
        <v>3.9</v>
      </c>
      <c r="D10" s="13">
        <v>2</v>
      </c>
      <c r="E10" s="13">
        <v>5.2</v>
      </c>
      <c r="F10" s="14">
        <v>103.2</v>
      </c>
      <c r="G10" s="12">
        <f>F10/H10</f>
        <v>15.176470588235295</v>
      </c>
      <c r="H10" s="13">
        <v>6.8</v>
      </c>
      <c r="I10" s="13">
        <v>9</v>
      </c>
    </row>
    <row r="11" spans="1:9" ht="15" customHeight="1" x14ac:dyDescent="0.25">
      <c r="A11" s="23">
        <v>2013</v>
      </c>
      <c r="B11" s="12">
        <v>82.483000000000004</v>
      </c>
      <c r="C11" s="13">
        <v>6.2270000000000003</v>
      </c>
      <c r="D11" s="13">
        <v>1.536</v>
      </c>
      <c r="E11" s="13">
        <v>3.9870000000000001</v>
      </c>
      <c r="F11" s="14">
        <f>SUM(B11:E11)</f>
        <v>94.233000000000004</v>
      </c>
      <c r="G11" s="12">
        <f t="shared" ref="G11:G13" si="0">F11/H11</f>
        <v>14.957619047619046</v>
      </c>
      <c r="H11" s="13">
        <v>6.3000000000000007</v>
      </c>
      <c r="I11" s="13">
        <v>2</v>
      </c>
    </row>
    <row r="12" spans="1:9" x14ac:dyDescent="0.25">
      <c r="A12" s="23" t="s">
        <v>10</v>
      </c>
      <c r="B12" s="34">
        <v>92.63</v>
      </c>
      <c r="C12" s="41">
        <v>1.425</v>
      </c>
      <c r="D12" s="41">
        <v>3.3119999999999998</v>
      </c>
      <c r="E12" s="41">
        <v>3.8069999999999999</v>
      </c>
      <c r="F12" s="14">
        <f t="shared" ref="F12:F13" si="1">SUM(B12:E12)</f>
        <v>101.17399999999999</v>
      </c>
      <c r="G12" s="12">
        <f t="shared" si="0"/>
        <v>16.05936507936508</v>
      </c>
      <c r="H12" s="13">
        <v>6.3</v>
      </c>
      <c r="I12" s="41">
        <v>9</v>
      </c>
    </row>
    <row r="13" spans="1:9" x14ac:dyDescent="0.25">
      <c r="A13" s="23" t="s">
        <v>11</v>
      </c>
      <c r="B13" s="34">
        <v>78.724999999999994</v>
      </c>
      <c r="C13" s="41">
        <v>3.8</v>
      </c>
      <c r="D13" s="41">
        <v>4.4160000000000004</v>
      </c>
      <c r="E13" s="41">
        <v>4.6529999999999996</v>
      </c>
      <c r="F13" s="14">
        <f t="shared" si="1"/>
        <v>91.593999999999994</v>
      </c>
      <c r="G13" s="12">
        <f t="shared" si="0"/>
        <v>14.197135806782798</v>
      </c>
      <c r="H13" s="41">
        <v>6.4515829986101991</v>
      </c>
      <c r="I13" s="24"/>
    </row>
    <row r="14" spans="1:9" x14ac:dyDescent="0.25">
      <c r="A14" t="s">
        <v>12</v>
      </c>
      <c r="B14" t="s">
        <v>35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42.3</v>
      </c>
      <c r="C3" s="13">
        <v>5.8</v>
      </c>
      <c r="D3" s="13">
        <v>1.2</v>
      </c>
      <c r="E3" s="13">
        <v>1.7</v>
      </c>
      <c r="F3" s="14">
        <v>51</v>
      </c>
      <c r="G3" s="15">
        <v>9.3000000000000007</v>
      </c>
      <c r="H3" s="13">
        <v>5.5</v>
      </c>
      <c r="I3" s="16">
        <v>3</v>
      </c>
    </row>
    <row r="4" spans="1:9" x14ac:dyDescent="0.25">
      <c r="A4" s="17">
        <v>2006</v>
      </c>
      <c r="B4" s="12">
        <v>42.4</v>
      </c>
      <c r="C4" s="13">
        <v>10.8</v>
      </c>
      <c r="D4" s="13">
        <v>2</v>
      </c>
      <c r="E4" s="13">
        <v>1.3</v>
      </c>
      <c r="F4" s="14">
        <v>56.5</v>
      </c>
      <c r="G4" s="15">
        <v>11.3</v>
      </c>
      <c r="H4" s="13">
        <v>5</v>
      </c>
      <c r="I4" s="16">
        <v>2</v>
      </c>
    </row>
    <row r="5" spans="1:9" x14ac:dyDescent="0.25">
      <c r="A5" s="17">
        <v>2007</v>
      </c>
      <c r="B5" s="12">
        <v>43</v>
      </c>
      <c r="C5" s="13">
        <v>9.6999999999999993</v>
      </c>
      <c r="D5" s="13">
        <v>3.3</v>
      </c>
      <c r="E5" s="13">
        <v>0.9</v>
      </c>
      <c r="F5" s="14">
        <v>57</v>
      </c>
      <c r="G5" s="15">
        <v>11.9</v>
      </c>
      <c r="H5" s="13">
        <v>4.8</v>
      </c>
      <c r="I5" s="16">
        <v>1</v>
      </c>
    </row>
    <row r="6" spans="1:9" x14ac:dyDescent="0.25">
      <c r="A6" s="17">
        <v>2008</v>
      </c>
      <c r="B6" s="12">
        <v>51.2</v>
      </c>
      <c r="C6" s="13">
        <v>2.9</v>
      </c>
      <c r="D6" s="13">
        <v>5.4</v>
      </c>
      <c r="E6" s="13">
        <v>0.9</v>
      </c>
      <c r="F6" s="14">
        <v>60.4</v>
      </c>
      <c r="G6" s="15">
        <v>12.5</v>
      </c>
      <c r="H6" s="13">
        <v>4.83</v>
      </c>
      <c r="I6" s="16">
        <v>4.8</v>
      </c>
    </row>
    <row r="7" spans="1:9" x14ac:dyDescent="0.25">
      <c r="A7" s="17">
        <v>2009</v>
      </c>
      <c r="B7" s="12">
        <v>52.8</v>
      </c>
      <c r="C7" s="13">
        <v>13.6</v>
      </c>
      <c r="D7" s="13">
        <v>4.5</v>
      </c>
      <c r="E7" s="13">
        <v>2.4</v>
      </c>
      <c r="F7" s="14">
        <v>73.3</v>
      </c>
      <c r="G7" s="15">
        <v>15.27</v>
      </c>
      <c r="H7" s="13">
        <v>4.8</v>
      </c>
      <c r="I7" s="16">
        <v>4</v>
      </c>
    </row>
    <row r="8" spans="1:9" x14ac:dyDescent="0.25">
      <c r="A8" s="17">
        <v>2010</v>
      </c>
      <c r="B8" s="12">
        <v>47.9</v>
      </c>
      <c r="C8" s="13">
        <v>13.7</v>
      </c>
      <c r="D8" s="13">
        <v>4</v>
      </c>
      <c r="E8" s="13">
        <v>3.3</v>
      </c>
      <c r="F8" s="14">
        <v>68.8</v>
      </c>
      <c r="G8" s="15">
        <v>14.33</v>
      </c>
      <c r="H8" s="13">
        <v>4.8</v>
      </c>
      <c r="I8" s="27">
        <v>0</v>
      </c>
    </row>
    <row r="9" spans="1:9" x14ac:dyDescent="0.25">
      <c r="A9" s="22">
        <v>2011</v>
      </c>
      <c r="B9" s="34">
        <v>45.5</v>
      </c>
      <c r="C9" s="41">
        <v>14.6</v>
      </c>
      <c r="D9" s="41">
        <v>7.3</v>
      </c>
      <c r="E9" s="41">
        <v>2</v>
      </c>
      <c r="F9" s="45">
        <v>69.400000000000006</v>
      </c>
      <c r="G9" s="12">
        <f>F9/H9</f>
        <v>14.458333333333336</v>
      </c>
      <c r="H9" s="13">
        <v>4.8</v>
      </c>
      <c r="I9" s="41">
        <v>1</v>
      </c>
    </row>
    <row r="10" spans="1:9" x14ac:dyDescent="0.25">
      <c r="A10" s="22">
        <v>2012</v>
      </c>
      <c r="B10" s="34">
        <v>52.6</v>
      </c>
      <c r="C10" s="41">
        <v>7.9</v>
      </c>
      <c r="D10" s="41">
        <v>7.3</v>
      </c>
      <c r="E10" s="41">
        <v>1.4</v>
      </c>
      <c r="F10" s="45">
        <v>69.2</v>
      </c>
      <c r="G10" s="12">
        <f>F10/H10</f>
        <v>13.515625</v>
      </c>
      <c r="H10" s="13">
        <v>5.12</v>
      </c>
      <c r="I10" s="41">
        <v>1</v>
      </c>
    </row>
    <row r="11" spans="1:9" x14ac:dyDescent="0.25">
      <c r="A11" s="46">
        <v>2013</v>
      </c>
      <c r="B11" s="34">
        <v>48.375999999999998</v>
      </c>
      <c r="C11" s="41">
        <v>12.922000000000001</v>
      </c>
      <c r="D11" s="41">
        <v>5.5579999999999998</v>
      </c>
      <c r="E11" s="41">
        <v>2.8980000000000001</v>
      </c>
      <c r="F11" s="45">
        <f>SUM(B11:E11)</f>
        <v>69.753999999999991</v>
      </c>
      <c r="G11" s="12">
        <f t="shared" ref="G11:G13" si="0">F11/H11</f>
        <v>13.473304622383974</v>
      </c>
      <c r="H11" s="13">
        <v>5.1772005424796577</v>
      </c>
      <c r="I11" s="41">
        <v>7.0380000000000003</v>
      </c>
    </row>
    <row r="12" spans="1:9" x14ac:dyDescent="0.25">
      <c r="A12" s="46" t="s">
        <v>10</v>
      </c>
      <c r="B12" s="34">
        <v>50.991999999999997</v>
      </c>
      <c r="C12" s="41">
        <v>9.8000000000000007</v>
      </c>
      <c r="D12" s="41">
        <v>6.56</v>
      </c>
      <c r="E12" s="41">
        <v>2.3450000000000002</v>
      </c>
      <c r="F12" s="45">
        <f t="shared" ref="F12:F13" si="1">SUM(B12:E12)</f>
        <v>69.697000000000003</v>
      </c>
      <c r="G12" s="12">
        <f t="shared" si="0"/>
        <v>13.461579921587292</v>
      </c>
      <c r="H12" s="13">
        <v>5.1774754825198732</v>
      </c>
      <c r="I12" s="41">
        <v>2.0499999999999998</v>
      </c>
    </row>
    <row r="13" spans="1:9" x14ac:dyDescent="0.25">
      <c r="A13" s="46" t="s">
        <v>11</v>
      </c>
      <c r="B13" s="34">
        <v>53.116999999999997</v>
      </c>
      <c r="C13" s="41">
        <v>11.76</v>
      </c>
      <c r="D13" s="41">
        <v>8.61</v>
      </c>
      <c r="E13" s="41">
        <v>2.3450000000000002</v>
      </c>
      <c r="F13" s="45">
        <f t="shared" si="1"/>
        <v>75.831999999999994</v>
      </c>
      <c r="G13" s="12">
        <f t="shared" si="0"/>
        <v>14.397068145927832</v>
      </c>
      <c r="H13" s="41">
        <v>5.2671835148219985</v>
      </c>
      <c r="I13" s="24"/>
    </row>
    <row r="14" spans="1:9" x14ac:dyDescent="0.25">
      <c r="A14" t="s">
        <v>12</v>
      </c>
      <c r="B14" t="s">
        <v>36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10.3</v>
      </c>
      <c r="C3" s="13">
        <v>10.6</v>
      </c>
      <c r="D3" s="13">
        <v>6</v>
      </c>
      <c r="E3" s="13">
        <v>4.5999999999999996</v>
      </c>
      <c r="F3" s="14">
        <v>31.5</v>
      </c>
      <c r="G3" s="15">
        <v>5</v>
      </c>
      <c r="H3" s="13">
        <v>6.3</v>
      </c>
      <c r="I3" s="16">
        <v>14.4</v>
      </c>
    </row>
    <row r="4" spans="1:9" x14ac:dyDescent="0.25">
      <c r="A4" s="17">
        <v>2006</v>
      </c>
      <c r="B4" s="12">
        <v>12.4</v>
      </c>
      <c r="C4" s="13">
        <v>8.9</v>
      </c>
      <c r="D4" s="13">
        <v>8.4</v>
      </c>
      <c r="E4" s="13">
        <v>4.3</v>
      </c>
      <c r="F4" s="14">
        <v>33.9</v>
      </c>
      <c r="G4" s="15">
        <v>5.4</v>
      </c>
      <c r="H4" s="13">
        <v>6.3</v>
      </c>
      <c r="I4" s="16">
        <v>15.78</v>
      </c>
    </row>
    <row r="5" spans="1:9" x14ac:dyDescent="0.25">
      <c r="A5" s="17">
        <v>2007</v>
      </c>
      <c r="B5" s="12">
        <v>8.6</v>
      </c>
      <c r="C5" s="13">
        <v>10.8</v>
      </c>
      <c r="D5" s="13">
        <v>10.3</v>
      </c>
      <c r="E5" s="13">
        <v>4.0999999999999996</v>
      </c>
      <c r="F5" s="14">
        <v>33.9</v>
      </c>
      <c r="G5" s="15">
        <v>5.21</v>
      </c>
      <c r="H5" s="13">
        <v>6.5</v>
      </c>
      <c r="I5" s="16">
        <v>10</v>
      </c>
    </row>
    <row r="6" spans="1:9" x14ac:dyDescent="0.25">
      <c r="A6" s="17">
        <v>2008</v>
      </c>
      <c r="B6" s="12">
        <v>10.4</v>
      </c>
      <c r="C6" s="13">
        <v>6.8</v>
      </c>
      <c r="D6" s="13">
        <v>8.4</v>
      </c>
      <c r="E6" s="13">
        <v>7</v>
      </c>
      <c r="F6" s="14">
        <v>32.700000000000003</v>
      </c>
      <c r="G6" s="15">
        <v>5.0999999999999996</v>
      </c>
      <c r="H6" s="13">
        <v>6.45</v>
      </c>
      <c r="I6" s="16">
        <v>19.04</v>
      </c>
    </row>
    <row r="7" spans="1:9" x14ac:dyDescent="0.25">
      <c r="A7" s="17">
        <v>2009</v>
      </c>
      <c r="B7" s="12">
        <v>11.9</v>
      </c>
      <c r="C7" s="13">
        <v>11.7</v>
      </c>
      <c r="D7" s="13">
        <v>8.5</v>
      </c>
      <c r="E7" s="13">
        <v>6.6</v>
      </c>
      <c r="F7" s="14">
        <v>38.700000000000003</v>
      </c>
      <c r="G7" s="15">
        <v>5.9</v>
      </c>
      <c r="H7" s="13">
        <v>6.6</v>
      </c>
      <c r="I7" s="16">
        <v>4</v>
      </c>
    </row>
    <row r="8" spans="1:9" x14ac:dyDescent="0.25">
      <c r="A8" s="17">
        <v>2010</v>
      </c>
      <c r="B8" s="12">
        <v>10.6</v>
      </c>
      <c r="C8" s="13">
        <v>12.7</v>
      </c>
      <c r="D8" s="13">
        <v>10.8</v>
      </c>
      <c r="E8" s="13">
        <v>8.6</v>
      </c>
      <c r="F8" s="14">
        <v>42.7</v>
      </c>
      <c r="G8" s="15">
        <v>6.1</v>
      </c>
      <c r="H8" s="13">
        <v>7</v>
      </c>
      <c r="I8" s="33">
        <v>15.5</v>
      </c>
    </row>
    <row r="9" spans="1:9" x14ac:dyDescent="0.25">
      <c r="A9" s="28">
        <v>2011</v>
      </c>
      <c r="B9" s="29">
        <v>16.2</v>
      </c>
      <c r="C9" s="30">
        <v>6.8</v>
      </c>
      <c r="D9" s="30">
        <v>15.3</v>
      </c>
      <c r="E9" s="30">
        <v>10.5</v>
      </c>
      <c r="F9" s="31">
        <v>48.8</v>
      </c>
      <c r="G9" s="32">
        <f>F9/H9</f>
        <v>6.9121813031161476</v>
      </c>
      <c r="H9" s="32">
        <v>7.06</v>
      </c>
      <c r="I9" s="33">
        <v>22.14</v>
      </c>
    </row>
    <row r="10" spans="1:9" x14ac:dyDescent="0.25">
      <c r="A10" s="22">
        <v>2012</v>
      </c>
      <c r="B10" s="12">
        <v>18.3</v>
      </c>
      <c r="C10" s="13">
        <v>7.9</v>
      </c>
      <c r="D10" s="13">
        <v>12.5</v>
      </c>
      <c r="E10" s="13">
        <v>9.9</v>
      </c>
      <c r="F10" s="14">
        <v>48.6</v>
      </c>
      <c r="G10" s="12">
        <f>F10/H10</f>
        <v>7.9672131147540988</v>
      </c>
      <c r="H10" s="13">
        <v>6.1</v>
      </c>
      <c r="I10" s="13">
        <v>17.138000000000002</v>
      </c>
    </row>
    <row r="11" spans="1:9" ht="15" customHeight="1" x14ac:dyDescent="0.25">
      <c r="A11" s="23">
        <v>2013</v>
      </c>
      <c r="B11" s="12">
        <v>14.352</v>
      </c>
      <c r="C11" s="13">
        <v>11.928000000000001</v>
      </c>
      <c r="D11" s="13">
        <v>12.31</v>
      </c>
      <c r="E11" s="13">
        <v>10.143000000000001</v>
      </c>
      <c r="F11" s="14">
        <f>SUM(B11:E11)</f>
        <v>48.733000000000004</v>
      </c>
      <c r="G11" s="12">
        <f t="shared" ref="G11:G13" si="0">F11/H11</f>
        <v>7.9969483149132605</v>
      </c>
      <c r="H11" s="13">
        <v>6.0939496018899293</v>
      </c>
      <c r="I11" s="13">
        <v>20.22</v>
      </c>
    </row>
    <row r="12" spans="1:9" x14ac:dyDescent="0.25">
      <c r="A12" s="23" t="s">
        <v>10</v>
      </c>
      <c r="B12" s="34">
        <v>11.304</v>
      </c>
      <c r="C12" s="41">
        <v>11.76</v>
      </c>
      <c r="D12" s="41">
        <v>11.89</v>
      </c>
      <c r="E12" s="41">
        <v>9.3800000000000008</v>
      </c>
      <c r="F12" s="14">
        <f t="shared" ref="F12:F13" si="1">SUM(B12:E12)</f>
        <v>44.334000000000003</v>
      </c>
      <c r="G12" s="12">
        <f t="shared" si="0"/>
        <v>7.2477136881950868</v>
      </c>
      <c r="H12" s="13">
        <v>6.1169634877009873</v>
      </c>
      <c r="I12" s="41">
        <v>19.838999999999999</v>
      </c>
    </row>
    <row r="13" spans="1:9" x14ac:dyDescent="0.25">
      <c r="A13" s="23" t="s">
        <v>11</v>
      </c>
      <c r="B13" s="34">
        <v>9.8759999999999994</v>
      </c>
      <c r="C13" s="41">
        <v>11.76</v>
      </c>
      <c r="D13" s="41">
        <v>14.76</v>
      </c>
      <c r="E13" s="41">
        <v>11.256</v>
      </c>
      <c r="F13" s="14">
        <f t="shared" si="1"/>
        <v>47.652000000000001</v>
      </c>
      <c r="G13" s="12">
        <f t="shared" si="0"/>
        <v>7.8421915236941455</v>
      </c>
      <c r="H13" s="41">
        <v>6.0763626922430776</v>
      </c>
      <c r="I13" s="24"/>
    </row>
    <row r="14" spans="1:9" x14ac:dyDescent="0.25">
      <c r="A14" t="s">
        <v>12</v>
      </c>
      <c r="B14" t="s">
        <v>37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73.8</v>
      </c>
      <c r="C3" s="13">
        <v>3</v>
      </c>
      <c r="D3" s="13">
        <v>3.6</v>
      </c>
      <c r="E3" s="26">
        <v>2.6</v>
      </c>
      <c r="F3" s="14">
        <v>83</v>
      </c>
      <c r="G3" s="13">
        <v>15.4</v>
      </c>
      <c r="H3" s="13">
        <v>5.4</v>
      </c>
      <c r="I3" s="13">
        <v>8.34</v>
      </c>
    </row>
    <row r="4" spans="1:9" x14ac:dyDescent="0.25">
      <c r="A4" s="17">
        <v>2006</v>
      </c>
      <c r="B4" s="12">
        <v>81.599999999999994</v>
      </c>
      <c r="C4" s="13">
        <v>10.7</v>
      </c>
      <c r="D4" s="13">
        <v>3</v>
      </c>
      <c r="E4" s="13">
        <v>1.6</v>
      </c>
      <c r="F4" s="14">
        <v>96.8</v>
      </c>
      <c r="G4" s="13">
        <v>17.899999999999999</v>
      </c>
      <c r="H4" s="13">
        <v>5.4</v>
      </c>
      <c r="I4" s="13">
        <v>1</v>
      </c>
    </row>
    <row r="5" spans="1:9" x14ac:dyDescent="0.25">
      <c r="A5" s="17">
        <v>2007</v>
      </c>
      <c r="B5" s="12">
        <v>78</v>
      </c>
      <c r="C5" s="13">
        <v>3.7</v>
      </c>
      <c r="D5" s="13">
        <v>1.9</v>
      </c>
      <c r="E5" s="13">
        <v>0.9</v>
      </c>
      <c r="F5" s="14">
        <v>84.4</v>
      </c>
      <c r="G5" s="13">
        <v>15.6</v>
      </c>
      <c r="H5" s="13">
        <v>5.4</v>
      </c>
      <c r="I5" s="13">
        <v>1.54</v>
      </c>
    </row>
    <row r="6" spans="1:9" x14ac:dyDescent="0.25">
      <c r="A6" s="17">
        <v>2008</v>
      </c>
      <c r="B6" s="12">
        <v>89.8</v>
      </c>
      <c r="C6" s="13">
        <v>6.3</v>
      </c>
      <c r="D6" s="13">
        <v>2.1</v>
      </c>
      <c r="E6" s="13">
        <v>1.2</v>
      </c>
      <c r="F6" s="14">
        <v>99.5</v>
      </c>
      <c r="G6" s="13">
        <v>18.399999999999999</v>
      </c>
      <c r="H6" s="13">
        <v>5.4</v>
      </c>
      <c r="I6" s="13">
        <v>4.34</v>
      </c>
    </row>
    <row r="7" spans="1:9" x14ac:dyDescent="0.25">
      <c r="A7" s="17">
        <v>2009</v>
      </c>
      <c r="B7" s="12">
        <v>84</v>
      </c>
      <c r="C7" s="13">
        <v>9.3000000000000007</v>
      </c>
      <c r="D7" s="13">
        <v>2.4</v>
      </c>
      <c r="E7" s="13">
        <v>1.3</v>
      </c>
      <c r="F7" s="14">
        <v>97</v>
      </c>
      <c r="G7" s="13">
        <v>17.600000000000001</v>
      </c>
      <c r="H7" s="13">
        <v>5.5</v>
      </c>
      <c r="I7" s="13">
        <v>3</v>
      </c>
    </row>
    <row r="8" spans="1:9" x14ac:dyDescent="0.25">
      <c r="A8" s="17">
        <v>2010</v>
      </c>
      <c r="B8" s="12">
        <v>94.2</v>
      </c>
      <c r="C8" s="13">
        <v>6.4</v>
      </c>
      <c r="D8" s="13">
        <v>4.5</v>
      </c>
      <c r="E8" s="13">
        <v>2</v>
      </c>
      <c r="F8" s="14">
        <v>107</v>
      </c>
      <c r="G8" s="13">
        <v>19.07</v>
      </c>
      <c r="H8" s="13">
        <v>5.61</v>
      </c>
      <c r="I8" s="13">
        <v>3.39</v>
      </c>
    </row>
    <row r="9" spans="1:9" x14ac:dyDescent="0.25">
      <c r="A9" s="22">
        <v>2011</v>
      </c>
      <c r="B9" s="15">
        <v>89.7</v>
      </c>
      <c r="C9" s="15">
        <v>5.3</v>
      </c>
      <c r="D9" s="15">
        <v>4.2</v>
      </c>
      <c r="E9" s="15">
        <v>3.3</v>
      </c>
      <c r="F9" s="14">
        <v>102.4</v>
      </c>
      <c r="G9" s="15">
        <f>F9/H9</f>
        <v>18.318425760286225</v>
      </c>
      <c r="H9" s="15">
        <v>5.5900000000000007</v>
      </c>
      <c r="I9" s="15">
        <v>1.5</v>
      </c>
    </row>
    <row r="10" spans="1:9" x14ac:dyDescent="0.25">
      <c r="A10" s="22">
        <v>2012</v>
      </c>
      <c r="B10" s="12">
        <v>90.8</v>
      </c>
      <c r="C10" s="13">
        <v>6.8</v>
      </c>
      <c r="D10" s="13">
        <v>3.1</v>
      </c>
      <c r="E10" s="13">
        <v>4.4000000000000004</v>
      </c>
      <c r="F10" s="14">
        <v>105.1</v>
      </c>
      <c r="G10" s="12">
        <f>F10/H10</f>
        <v>18.089500860585197</v>
      </c>
      <c r="H10" s="13">
        <v>5.81</v>
      </c>
      <c r="I10" s="13">
        <v>1</v>
      </c>
    </row>
    <row r="11" spans="1:9" ht="15" customHeight="1" x14ac:dyDescent="0.25">
      <c r="A11" s="23">
        <v>2013</v>
      </c>
      <c r="B11" s="12">
        <v>103.3</v>
      </c>
      <c r="C11" s="13">
        <v>2.9</v>
      </c>
      <c r="D11" s="13">
        <v>2.6440000000000001</v>
      </c>
      <c r="E11" s="13">
        <v>4.8730000000000002</v>
      </c>
      <c r="F11" s="14">
        <f>SUM(B11:E11)</f>
        <v>113.71700000000001</v>
      </c>
      <c r="G11" s="12">
        <f t="shared" ref="G11:G13" si="0">F11/H11</f>
        <v>20.306607142857146</v>
      </c>
      <c r="H11" s="13">
        <v>5.6</v>
      </c>
      <c r="I11" s="13">
        <v>1.2</v>
      </c>
    </row>
    <row r="12" spans="1:9" x14ac:dyDescent="0.25">
      <c r="A12" s="23" t="s">
        <v>10</v>
      </c>
      <c r="B12" s="34">
        <v>114.752</v>
      </c>
      <c r="C12" s="41">
        <v>5.7</v>
      </c>
      <c r="D12" s="41">
        <v>2.5760000000000001</v>
      </c>
      <c r="E12" s="41">
        <v>2.9609999999999999</v>
      </c>
      <c r="F12" s="14">
        <f t="shared" ref="F12:F13" si="1">SUM(B12:E12)</f>
        <v>125.98899999999999</v>
      </c>
      <c r="G12" s="12">
        <f t="shared" si="0"/>
        <v>22.103333333333332</v>
      </c>
      <c r="H12" s="13">
        <v>5.7</v>
      </c>
      <c r="I12" s="41">
        <v>4.75</v>
      </c>
    </row>
    <row r="13" spans="1:9" x14ac:dyDescent="0.25">
      <c r="A13" s="23" t="s">
        <v>11</v>
      </c>
      <c r="B13" s="34">
        <v>114.58499999999999</v>
      </c>
      <c r="C13" s="41">
        <v>3.8</v>
      </c>
      <c r="D13" s="41">
        <v>2.2080000000000002</v>
      </c>
      <c r="E13" s="41">
        <v>3.3839999999999999</v>
      </c>
      <c r="F13" s="14">
        <f t="shared" si="1"/>
        <v>123.97699999999999</v>
      </c>
      <c r="G13" s="12">
        <f t="shared" si="0"/>
        <v>22.818719734101556</v>
      </c>
      <c r="H13" s="41">
        <v>5.4331268995219704</v>
      </c>
      <c r="I13" s="24"/>
    </row>
    <row r="14" spans="1:9" x14ac:dyDescent="0.25">
      <c r="A14" t="s">
        <v>12</v>
      </c>
      <c r="B14" t="s">
        <v>15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109.6</v>
      </c>
      <c r="C3" s="13">
        <v>25.7</v>
      </c>
      <c r="D3" s="13">
        <v>3.2</v>
      </c>
      <c r="E3" s="13">
        <v>0.4</v>
      </c>
      <c r="F3" s="14">
        <v>138.9</v>
      </c>
      <c r="G3" s="15">
        <v>15.3</v>
      </c>
      <c r="H3" s="13">
        <v>9.1</v>
      </c>
      <c r="I3" s="16">
        <v>2</v>
      </c>
    </row>
    <row r="4" spans="1:9" x14ac:dyDescent="0.25">
      <c r="A4" s="17">
        <v>2006</v>
      </c>
      <c r="B4" s="12">
        <v>112</v>
      </c>
      <c r="C4" s="13">
        <v>19.399999999999999</v>
      </c>
      <c r="D4" s="13">
        <v>1.5</v>
      </c>
      <c r="E4" s="13">
        <v>1.1000000000000001</v>
      </c>
      <c r="F4" s="14">
        <v>134</v>
      </c>
      <c r="G4" s="15">
        <v>14.7</v>
      </c>
      <c r="H4" s="13">
        <v>9.1</v>
      </c>
      <c r="I4" s="16">
        <v>6.31</v>
      </c>
    </row>
    <row r="5" spans="1:9" x14ac:dyDescent="0.25">
      <c r="A5" s="17">
        <v>2007</v>
      </c>
      <c r="B5" s="12">
        <v>99.7</v>
      </c>
      <c r="C5" s="13">
        <v>23.6</v>
      </c>
      <c r="D5" s="13">
        <v>0.4</v>
      </c>
      <c r="E5" s="13">
        <v>2.5</v>
      </c>
      <c r="F5" s="14">
        <v>126.2</v>
      </c>
      <c r="G5" s="15">
        <v>13.9</v>
      </c>
      <c r="H5" s="13">
        <v>9.1</v>
      </c>
      <c r="I5" s="16">
        <v>0</v>
      </c>
    </row>
    <row r="6" spans="1:9" x14ac:dyDescent="0.25">
      <c r="A6" s="17">
        <v>2008</v>
      </c>
      <c r="B6" s="12">
        <v>90.7</v>
      </c>
      <c r="C6" s="13">
        <v>25.5</v>
      </c>
      <c r="D6" s="13">
        <v>2.1</v>
      </c>
      <c r="E6" s="13">
        <v>2.6</v>
      </c>
      <c r="F6" s="14">
        <v>120.9</v>
      </c>
      <c r="G6" s="15">
        <v>13.1</v>
      </c>
      <c r="H6" s="13">
        <v>9.1999999999999993</v>
      </c>
      <c r="I6" s="16">
        <v>1</v>
      </c>
    </row>
    <row r="7" spans="1:9" x14ac:dyDescent="0.25">
      <c r="A7" s="17">
        <v>2009</v>
      </c>
      <c r="B7" s="12">
        <v>120.2</v>
      </c>
      <c r="C7" s="13">
        <v>31.2</v>
      </c>
      <c r="D7" s="13">
        <v>2.2000000000000002</v>
      </c>
      <c r="E7" s="13">
        <v>2.6</v>
      </c>
      <c r="F7" s="14">
        <v>156.30000000000001</v>
      </c>
      <c r="G7" s="15">
        <v>17.8</v>
      </c>
      <c r="H7" s="13">
        <v>8.8000000000000007</v>
      </c>
      <c r="I7" s="16">
        <v>3</v>
      </c>
    </row>
    <row r="8" spans="1:9" x14ac:dyDescent="0.25">
      <c r="A8" s="17">
        <v>2010</v>
      </c>
      <c r="B8" s="12">
        <v>115.5</v>
      </c>
      <c r="C8" s="13">
        <v>31.8</v>
      </c>
      <c r="D8" s="13">
        <v>4.4000000000000004</v>
      </c>
      <c r="E8" s="13">
        <v>1.1000000000000001</v>
      </c>
      <c r="F8" s="14">
        <v>152.80000000000001</v>
      </c>
      <c r="G8" s="15">
        <v>17.32</v>
      </c>
      <c r="H8" s="13">
        <v>8.82</v>
      </c>
      <c r="I8" s="27">
        <v>1.28</v>
      </c>
    </row>
    <row r="9" spans="1:9" x14ac:dyDescent="0.25">
      <c r="A9" s="48">
        <v>2011</v>
      </c>
      <c r="B9" s="12">
        <v>107.1</v>
      </c>
      <c r="C9" s="13">
        <v>26.8</v>
      </c>
      <c r="D9" s="13">
        <v>4.9000000000000004</v>
      </c>
      <c r="E9" s="13">
        <v>1.1000000000000001</v>
      </c>
      <c r="F9" s="14">
        <v>139.9</v>
      </c>
      <c r="G9" s="15">
        <f>F9/H9</f>
        <v>15.509977827050996</v>
      </c>
      <c r="H9" s="13">
        <v>9.0200000000000014</v>
      </c>
      <c r="I9" s="13">
        <v>1.08</v>
      </c>
    </row>
    <row r="10" spans="1:9" x14ac:dyDescent="0.25">
      <c r="A10" s="22">
        <v>2012</v>
      </c>
      <c r="B10" s="12">
        <v>127</v>
      </c>
      <c r="C10" s="13">
        <v>31</v>
      </c>
      <c r="D10" s="13">
        <v>4.9000000000000004</v>
      </c>
      <c r="E10" s="13">
        <v>1.1000000000000001</v>
      </c>
      <c r="F10" s="14">
        <v>164</v>
      </c>
      <c r="G10" s="12">
        <f>F10/H10</f>
        <v>17.864923747276688</v>
      </c>
      <c r="H10" s="13">
        <v>9.18</v>
      </c>
      <c r="I10" s="13">
        <v>4</v>
      </c>
    </row>
    <row r="11" spans="1:9" ht="15" customHeight="1" x14ac:dyDescent="0.25">
      <c r="A11" s="23">
        <v>2013</v>
      </c>
      <c r="B11" s="12">
        <v>126.7</v>
      </c>
      <c r="C11" s="13">
        <v>31.895</v>
      </c>
      <c r="D11" s="13">
        <v>5.484</v>
      </c>
      <c r="E11" s="13">
        <v>0</v>
      </c>
      <c r="F11" s="14">
        <f>SUM(B11:E11)</f>
        <v>164.07900000000001</v>
      </c>
      <c r="G11" s="12">
        <f t="shared" ref="G11:G13" si="0">F11/H11</f>
        <v>17.659428620266212</v>
      </c>
      <c r="H11" s="13">
        <v>9.2912972173799897</v>
      </c>
      <c r="I11" s="13">
        <v>1.944</v>
      </c>
    </row>
    <row r="12" spans="1:9" x14ac:dyDescent="0.25">
      <c r="A12" s="23" t="s">
        <v>10</v>
      </c>
      <c r="B12" s="34">
        <v>115.70650000000001</v>
      </c>
      <c r="C12" s="41">
        <v>29.285</v>
      </c>
      <c r="D12" s="41">
        <v>5.8940000000000001</v>
      </c>
      <c r="E12" s="41">
        <v>2.3340000000000001</v>
      </c>
      <c r="F12" s="14">
        <f t="shared" ref="F12:F13" si="1">SUM(B12:E12)</f>
        <v>153.21950000000001</v>
      </c>
      <c r="G12" s="12">
        <f t="shared" si="0"/>
        <v>16.605984425550847</v>
      </c>
      <c r="H12" s="13">
        <v>9.2267640432233797</v>
      </c>
      <c r="I12" s="41">
        <v>1.49</v>
      </c>
    </row>
    <row r="13" spans="1:9" x14ac:dyDescent="0.25">
      <c r="A13" s="23" t="s">
        <v>11</v>
      </c>
      <c r="B13" s="34">
        <v>124.242</v>
      </c>
      <c r="C13" s="41">
        <v>34.174999999999997</v>
      </c>
      <c r="D13" s="41">
        <v>6.7359999999999998</v>
      </c>
      <c r="E13" s="41">
        <v>2.7229999999999999</v>
      </c>
      <c r="F13" s="14">
        <f t="shared" si="1"/>
        <v>167.876</v>
      </c>
      <c r="G13" s="12">
        <f t="shared" si="0"/>
        <v>18.814647934093376</v>
      </c>
      <c r="H13" s="41">
        <v>8.9226224475770124</v>
      </c>
      <c r="I13" s="24"/>
    </row>
    <row r="14" spans="1:9" x14ac:dyDescent="0.25">
      <c r="A14" t="s">
        <v>12</v>
      </c>
      <c r="B14" t="s">
        <v>38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H6" sqref="H6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22">
        <v>2011</v>
      </c>
      <c r="B3" s="34"/>
      <c r="C3" s="41"/>
      <c r="D3" s="41">
        <v>0.8</v>
      </c>
      <c r="E3" s="41">
        <v>7</v>
      </c>
      <c r="F3" s="45">
        <f>SUM(B3:E3)</f>
        <v>7.8</v>
      </c>
      <c r="G3" s="12">
        <f>F3/H3</f>
        <v>6</v>
      </c>
      <c r="H3" s="13">
        <v>1.3</v>
      </c>
      <c r="I3" s="41">
        <v>6.81</v>
      </c>
    </row>
    <row r="4" spans="1:9" x14ac:dyDescent="0.25">
      <c r="A4" s="22">
        <v>2012</v>
      </c>
      <c r="B4" s="34"/>
      <c r="C4" s="41"/>
      <c r="D4" s="41">
        <v>2.4</v>
      </c>
      <c r="E4" s="41">
        <v>5.2</v>
      </c>
      <c r="F4" s="45">
        <f t="shared" ref="F4:F7" si="0">SUM(B4:E4)</f>
        <v>7.6</v>
      </c>
      <c r="G4" s="12">
        <f>F4/H4</f>
        <v>5.8461538461538458</v>
      </c>
      <c r="H4" s="13">
        <v>1.3</v>
      </c>
      <c r="I4" s="41">
        <v>9.0277999999999992</v>
      </c>
    </row>
    <row r="5" spans="1:9" x14ac:dyDescent="0.25">
      <c r="A5" s="46">
        <v>2013</v>
      </c>
      <c r="B5" s="34"/>
      <c r="C5" s="41"/>
      <c r="D5" s="41">
        <v>2.7789999999999999</v>
      </c>
      <c r="E5" s="41">
        <v>4.83</v>
      </c>
      <c r="F5" s="45">
        <f t="shared" si="0"/>
        <v>7.609</v>
      </c>
      <c r="G5" s="12">
        <f t="shared" ref="G5:G7" si="1">F5/H5</f>
        <v>2.4545161290322581</v>
      </c>
      <c r="H5" s="13">
        <v>3.1</v>
      </c>
      <c r="I5" s="41">
        <v>7.5190000000000001</v>
      </c>
    </row>
    <row r="6" spans="1:9" x14ac:dyDescent="0.25">
      <c r="A6" s="46" t="s">
        <v>10</v>
      </c>
      <c r="B6" s="34"/>
      <c r="C6" s="41"/>
      <c r="D6" s="41">
        <v>4.0999999999999996</v>
      </c>
      <c r="E6" s="41">
        <v>6.0970000000000004</v>
      </c>
      <c r="F6" s="45">
        <f t="shared" si="0"/>
        <v>10.196999999999999</v>
      </c>
      <c r="G6" s="12">
        <f t="shared" si="1"/>
        <v>3.2893548387096772</v>
      </c>
      <c r="H6" s="41">
        <v>3.1</v>
      </c>
      <c r="I6" s="41">
        <v>6.96</v>
      </c>
    </row>
    <row r="7" spans="1:9" x14ac:dyDescent="0.25">
      <c r="A7" s="46" t="s">
        <v>11</v>
      </c>
      <c r="B7" s="34"/>
      <c r="C7" s="41"/>
      <c r="D7" s="41">
        <v>2.46</v>
      </c>
      <c r="E7" s="41">
        <v>3.7519999999999998</v>
      </c>
      <c r="F7" s="45">
        <f t="shared" si="0"/>
        <v>6.2119999999999997</v>
      </c>
      <c r="G7" s="12">
        <f t="shared" si="1"/>
        <v>2.1057627118644064</v>
      </c>
      <c r="H7" s="41">
        <v>2.95</v>
      </c>
      <c r="I7" s="24"/>
    </row>
    <row r="8" spans="1:9" x14ac:dyDescent="0.25">
      <c r="A8" t="s">
        <v>12</v>
      </c>
      <c r="B8" t="s">
        <v>39</v>
      </c>
    </row>
    <row r="10" spans="1:9" x14ac:dyDescent="0.25">
      <c r="A10" t="s">
        <v>14</v>
      </c>
    </row>
  </sheetData>
  <mergeCells count="1">
    <mergeCell ref="B1:F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168.1</v>
      </c>
      <c r="C3" s="13">
        <v>70.5</v>
      </c>
      <c r="D3" s="13">
        <v>20.399999999999999</v>
      </c>
      <c r="E3" s="13">
        <v>1.7</v>
      </c>
      <c r="F3" s="14">
        <v>260.7</v>
      </c>
      <c r="G3" s="15">
        <v>15.1</v>
      </c>
      <c r="H3" s="13">
        <v>17.3</v>
      </c>
      <c r="I3" s="16">
        <v>0</v>
      </c>
    </row>
    <row r="4" spans="1:9" x14ac:dyDescent="0.25">
      <c r="A4" s="17">
        <v>2006</v>
      </c>
      <c r="B4" s="12">
        <v>164.7</v>
      </c>
      <c r="C4" s="13">
        <v>73.900000000000006</v>
      </c>
      <c r="D4" s="13">
        <v>20.2</v>
      </c>
      <c r="E4" s="13">
        <v>1.6</v>
      </c>
      <c r="F4" s="14">
        <v>260.39999999999998</v>
      </c>
      <c r="G4" s="15">
        <v>14.9</v>
      </c>
      <c r="H4" s="13">
        <v>17.5</v>
      </c>
      <c r="I4" s="16">
        <v>6</v>
      </c>
    </row>
    <row r="5" spans="1:9" x14ac:dyDescent="0.25">
      <c r="A5" s="17">
        <v>2007</v>
      </c>
      <c r="B5" s="12">
        <v>176.2</v>
      </c>
      <c r="C5" s="13">
        <v>58.4</v>
      </c>
      <c r="D5" s="13">
        <v>18.2</v>
      </c>
      <c r="E5" s="13">
        <v>1.7</v>
      </c>
      <c r="F5" s="14">
        <v>254.4</v>
      </c>
      <c r="G5" s="15">
        <v>14.6</v>
      </c>
      <c r="H5" s="13">
        <v>17.399999999999999</v>
      </c>
      <c r="I5" s="16">
        <v>7.34</v>
      </c>
    </row>
    <row r="6" spans="1:9" x14ac:dyDescent="0.25">
      <c r="A6" s="17">
        <v>2008</v>
      </c>
      <c r="B6" s="12">
        <v>182.3</v>
      </c>
      <c r="C6" s="13">
        <v>63.3</v>
      </c>
      <c r="D6" s="13">
        <v>19.3</v>
      </c>
      <c r="E6" s="13">
        <v>2.1</v>
      </c>
      <c r="F6" s="14">
        <v>266.89999999999998</v>
      </c>
      <c r="G6" s="15">
        <v>14.8</v>
      </c>
      <c r="H6" s="13">
        <v>18</v>
      </c>
      <c r="I6" s="16">
        <v>3</v>
      </c>
    </row>
    <row r="7" spans="1:9" x14ac:dyDescent="0.25">
      <c r="A7" s="17">
        <v>2009</v>
      </c>
      <c r="B7" s="12">
        <v>196.5</v>
      </c>
      <c r="C7" s="13">
        <v>63</v>
      </c>
      <c r="D7" s="13">
        <v>22.7</v>
      </c>
      <c r="E7" s="13">
        <v>2.5</v>
      </c>
      <c r="F7" s="14">
        <v>284.7</v>
      </c>
      <c r="G7" s="15">
        <v>15.6</v>
      </c>
      <c r="H7" s="13">
        <v>18.3</v>
      </c>
      <c r="I7" s="16">
        <v>5.5</v>
      </c>
    </row>
    <row r="8" spans="1:9" x14ac:dyDescent="0.25">
      <c r="A8" s="17">
        <v>2010</v>
      </c>
      <c r="B8" s="12">
        <v>199.6</v>
      </c>
      <c r="C8" s="13">
        <v>64.2</v>
      </c>
      <c r="D8" s="13">
        <v>19.5</v>
      </c>
      <c r="E8" s="13">
        <v>2.8</v>
      </c>
      <c r="F8" s="14">
        <v>286.10000000000002</v>
      </c>
      <c r="G8" s="15">
        <v>13.95</v>
      </c>
      <c r="H8" s="13">
        <v>20.5</v>
      </c>
      <c r="I8" s="27">
        <v>8.5</v>
      </c>
    </row>
    <row r="9" spans="1:9" x14ac:dyDescent="0.25">
      <c r="A9" s="22">
        <v>2011</v>
      </c>
      <c r="B9" s="12">
        <v>182.8</v>
      </c>
      <c r="C9" s="15">
        <v>64.900000000000006</v>
      </c>
      <c r="D9" s="15">
        <v>18.2</v>
      </c>
      <c r="E9" s="15">
        <v>5</v>
      </c>
      <c r="F9" s="51">
        <v>270.89999999999998</v>
      </c>
      <c r="G9" s="12">
        <f>F9/H9</f>
        <v>13.996383363471962</v>
      </c>
      <c r="H9" s="15">
        <v>19.355000000000011</v>
      </c>
      <c r="I9" s="52">
        <v>10</v>
      </c>
    </row>
    <row r="10" spans="1:9" x14ac:dyDescent="0.25">
      <c r="A10" s="22">
        <v>2012</v>
      </c>
      <c r="B10" s="12">
        <v>166.9</v>
      </c>
      <c r="C10" s="13">
        <v>85.8</v>
      </c>
      <c r="D10" s="13">
        <v>17.399999999999999</v>
      </c>
      <c r="E10" s="13">
        <v>6.1</v>
      </c>
      <c r="F10" s="14">
        <v>276.2</v>
      </c>
      <c r="G10" s="12">
        <f>F10/H10</f>
        <v>13.473170731707317</v>
      </c>
      <c r="H10" s="13">
        <v>20.5</v>
      </c>
      <c r="I10" s="13">
        <v>7</v>
      </c>
    </row>
    <row r="11" spans="1:9" ht="15" customHeight="1" x14ac:dyDescent="0.25">
      <c r="A11" s="23">
        <v>2013</v>
      </c>
      <c r="B11" s="12">
        <v>166.44</v>
      </c>
      <c r="C11" s="13">
        <v>74.3</v>
      </c>
      <c r="D11" s="13">
        <v>15.4</v>
      </c>
      <c r="E11" s="13">
        <v>6.202</v>
      </c>
      <c r="F11" s="14">
        <f>SUM(B11:E11)</f>
        <v>262.34199999999998</v>
      </c>
      <c r="G11" s="12">
        <f t="shared" ref="G11:G13" si="0">F11/H11</f>
        <v>13.058337481333997</v>
      </c>
      <c r="H11" s="13">
        <v>20.09</v>
      </c>
      <c r="I11" s="13">
        <v>4</v>
      </c>
    </row>
    <row r="12" spans="1:9" x14ac:dyDescent="0.25">
      <c r="A12" s="23" t="s">
        <v>10</v>
      </c>
      <c r="B12" s="34">
        <v>161.49199999999999</v>
      </c>
      <c r="C12" s="41">
        <v>60.65</v>
      </c>
      <c r="D12" s="41">
        <v>13.132</v>
      </c>
      <c r="E12" s="41">
        <v>7.1909999999999998</v>
      </c>
      <c r="F12" s="14">
        <f t="shared" ref="F12:F13" si="1">SUM(B12:E12)</f>
        <v>242.465</v>
      </c>
      <c r="G12" s="12">
        <f t="shared" si="0"/>
        <v>12.021070897372335</v>
      </c>
      <c r="H12" s="13">
        <v>20.170000000000002</v>
      </c>
      <c r="I12" s="41">
        <v>13.05</v>
      </c>
    </row>
    <row r="13" spans="1:9" x14ac:dyDescent="0.25">
      <c r="A13" s="23" t="s">
        <v>11</v>
      </c>
      <c r="B13" s="34">
        <v>176.07599999999999</v>
      </c>
      <c r="C13" s="41">
        <v>51.8</v>
      </c>
      <c r="D13" s="41">
        <v>14.657999999999999</v>
      </c>
      <c r="E13" s="41">
        <v>7.6139999999999999</v>
      </c>
      <c r="F13" s="14">
        <f t="shared" si="1"/>
        <v>250.14799999999997</v>
      </c>
      <c r="G13" s="12">
        <f t="shared" si="0"/>
        <v>12.321841974229695</v>
      </c>
      <c r="H13" s="41">
        <v>20.301185530797078</v>
      </c>
      <c r="I13" s="24"/>
    </row>
    <row r="14" spans="1:9" x14ac:dyDescent="0.25">
      <c r="A14" t="s">
        <v>12</v>
      </c>
      <c r="B14" t="s">
        <v>40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54">
        <v>383</v>
      </c>
      <c r="C3" s="50">
        <v>52.7</v>
      </c>
      <c r="D3" s="50">
        <v>8.9</v>
      </c>
      <c r="E3" s="50">
        <v>1.8</v>
      </c>
      <c r="F3" s="55">
        <v>446.4</v>
      </c>
      <c r="G3" s="15">
        <v>32.299999999999997</v>
      </c>
      <c r="H3" s="13">
        <v>13.8</v>
      </c>
      <c r="I3" s="16">
        <v>8</v>
      </c>
    </row>
    <row r="4" spans="1:9" x14ac:dyDescent="0.25">
      <c r="A4" s="17">
        <v>2006</v>
      </c>
      <c r="B4" s="54">
        <v>348.9</v>
      </c>
      <c r="C4" s="50">
        <v>50.9</v>
      </c>
      <c r="D4" s="50">
        <v>7.9</v>
      </c>
      <c r="E4" s="50">
        <v>2.7</v>
      </c>
      <c r="F4" s="55">
        <v>410.3</v>
      </c>
      <c r="G4" s="15">
        <v>30.4</v>
      </c>
      <c r="H4" s="13">
        <v>14.2</v>
      </c>
      <c r="I4" s="16">
        <v>13.5</v>
      </c>
    </row>
    <row r="5" spans="1:9" x14ac:dyDescent="0.25">
      <c r="A5" s="17">
        <v>2007</v>
      </c>
      <c r="B5" s="54">
        <v>367.8</v>
      </c>
      <c r="C5" s="50">
        <v>50.6</v>
      </c>
      <c r="D5" s="50">
        <v>3.1</v>
      </c>
      <c r="E5" s="50">
        <v>2.7</v>
      </c>
      <c r="F5" s="55">
        <v>424.2</v>
      </c>
      <c r="G5" s="15">
        <v>30.3</v>
      </c>
      <c r="H5" s="13">
        <v>14.5</v>
      </c>
      <c r="I5" s="16">
        <v>8.5</v>
      </c>
    </row>
    <row r="6" spans="1:9" x14ac:dyDescent="0.25">
      <c r="A6" s="17">
        <v>2008</v>
      </c>
      <c r="B6" s="54">
        <v>412.3</v>
      </c>
      <c r="C6" s="50">
        <v>44.3</v>
      </c>
      <c r="D6" s="50">
        <v>4.2</v>
      </c>
      <c r="E6" s="50">
        <v>1.3</v>
      </c>
      <c r="F6" s="55">
        <v>462.2</v>
      </c>
      <c r="G6" s="15">
        <v>33</v>
      </c>
      <c r="H6" s="13">
        <v>14.3</v>
      </c>
      <c r="I6" s="16">
        <v>3.5</v>
      </c>
    </row>
    <row r="7" spans="1:9" x14ac:dyDescent="0.25">
      <c r="A7" s="17">
        <v>2009</v>
      </c>
      <c r="B7" s="54">
        <v>416.3</v>
      </c>
      <c r="C7" s="50">
        <v>47.8</v>
      </c>
      <c r="D7" s="50">
        <v>4.2</v>
      </c>
      <c r="E7" s="50">
        <v>1.3</v>
      </c>
      <c r="F7" s="55">
        <v>469.7</v>
      </c>
      <c r="G7" s="15">
        <v>29.7</v>
      </c>
      <c r="H7" s="13">
        <v>15.8</v>
      </c>
      <c r="I7" s="16">
        <v>8</v>
      </c>
    </row>
    <row r="8" spans="1:9" x14ac:dyDescent="0.25">
      <c r="A8" s="17">
        <v>2010</v>
      </c>
      <c r="B8" s="54">
        <v>422.6</v>
      </c>
      <c r="C8" s="50">
        <v>54</v>
      </c>
      <c r="D8" s="50">
        <v>7.5</v>
      </c>
      <c r="E8" s="50">
        <v>1.8</v>
      </c>
      <c r="F8" s="55">
        <v>485.8</v>
      </c>
      <c r="G8" s="15">
        <v>30.19</v>
      </c>
      <c r="H8" s="13">
        <v>16.09</v>
      </c>
      <c r="I8" s="27">
        <v>3</v>
      </c>
    </row>
    <row r="9" spans="1:9" x14ac:dyDescent="0.25">
      <c r="A9" s="48">
        <v>2011</v>
      </c>
      <c r="B9" s="56">
        <v>419.2</v>
      </c>
      <c r="C9" s="57">
        <v>44.6</v>
      </c>
      <c r="D9" s="57">
        <v>5</v>
      </c>
      <c r="E9" s="57">
        <v>2.2000000000000002</v>
      </c>
      <c r="F9" s="58">
        <v>471</v>
      </c>
      <c r="G9" s="12">
        <f>F9/H9</f>
        <v>28.788008309315437</v>
      </c>
      <c r="H9" s="15">
        <v>16.360979020823414</v>
      </c>
      <c r="I9" s="21">
        <v>11</v>
      </c>
    </row>
    <row r="10" spans="1:9" x14ac:dyDescent="0.25">
      <c r="A10" s="22">
        <v>2012</v>
      </c>
      <c r="B10" s="54">
        <v>447.6</v>
      </c>
      <c r="C10" s="50">
        <v>0</v>
      </c>
      <c r="D10" s="50">
        <v>3.4</v>
      </c>
      <c r="E10" s="50">
        <v>2</v>
      </c>
      <c r="F10" s="55">
        <v>453.1</v>
      </c>
      <c r="G10" s="12">
        <f>F10/H10</f>
        <v>25.284598214285712</v>
      </c>
      <c r="H10" s="13">
        <v>17.920000000000002</v>
      </c>
      <c r="I10" s="13">
        <v>8.3332999999999995</v>
      </c>
    </row>
    <row r="11" spans="1:9" x14ac:dyDescent="0.25">
      <c r="A11" s="23">
        <v>2013</v>
      </c>
      <c r="B11" s="54">
        <v>418.19099999999997</v>
      </c>
      <c r="C11" s="50">
        <v>0.5</v>
      </c>
      <c r="D11" s="50">
        <v>1.5</v>
      </c>
      <c r="E11" s="50">
        <v>2.6680000000000001</v>
      </c>
      <c r="F11" s="55">
        <f>SUM(B11:E11)</f>
        <v>422.85899999999998</v>
      </c>
      <c r="G11" s="12">
        <f t="shared" ref="G11:G13" si="0">F11/H11</f>
        <v>23.673829782622139</v>
      </c>
      <c r="H11" s="13">
        <v>17.861875492169045</v>
      </c>
      <c r="I11" s="13">
        <v>10.5</v>
      </c>
    </row>
    <row r="12" spans="1:9" x14ac:dyDescent="0.25">
      <c r="A12" s="23" t="s">
        <v>10</v>
      </c>
      <c r="B12" s="94" t="s">
        <v>60</v>
      </c>
      <c r="C12" s="95"/>
      <c r="D12" s="95"/>
      <c r="E12" s="96"/>
      <c r="F12" s="55">
        <f t="shared" ref="F12:F13" si="1">SUM(B12:E12)</f>
        <v>0</v>
      </c>
      <c r="G12" s="12">
        <f t="shared" si="0"/>
        <v>0</v>
      </c>
      <c r="H12" s="13">
        <v>17.876373698486308</v>
      </c>
      <c r="I12" s="41">
        <v>7</v>
      </c>
    </row>
    <row r="13" spans="1:9" x14ac:dyDescent="0.25">
      <c r="A13" s="23" t="s">
        <v>11</v>
      </c>
      <c r="B13" s="97"/>
      <c r="C13" s="98"/>
      <c r="D13" s="98"/>
      <c r="E13" s="99"/>
      <c r="F13" s="55">
        <f t="shared" si="1"/>
        <v>0</v>
      </c>
      <c r="G13" s="12">
        <f t="shared" si="0"/>
        <v>0</v>
      </c>
      <c r="H13" s="41">
        <v>17.837787696443026</v>
      </c>
      <c r="I13" s="24"/>
    </row>
    <row r="14" spans="1:9" x14ac:dyDescent="0.25">
      <c r="A14" t="s">
        <v>12</v>
      </c>
      <c r="B14" t="s">
        <v>41</v>
      </c>
    </row>
    <row r="16" spans="1:9" x14ac:dyDescent="0.25">
      <c r="A16" t="s">
        <v>14</v>
      </c>
    </row>
  </sheetData>
  <mergeCells count="2">
    <mergeCell ref="B1:F1"/>
    <mergeCell ref="B12:E1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103.3</v>
      </c>
      <c r="C3" s="13">
        <v>3.4</v>
      </c>
      <c r="D3" s="13">
        <v>3.3</v>
      </c>
      <c r="E3" s="13">
        <v>1.7</v>
      </c>
      <c r="F3" s="14">
        <v>111.7</v>
      </c>
      <c r="G3" s="15">
        <v>16.2</v>
      </c>
      <c r="H3" s="13">
        <v>6.9</v>
      </c>
      <c r="I3" s="16">
        <v>7.5</v>
      </c>
    </row>
    <row r="4" spans="1:9" x14ac:dyDescent="0.25">
      <c r="A4" s="17">
        <v>2006</v>
      </c>
      <c r="B4" s="12">
        <v>98.5</v>
      </c>
      <c r="C4" s="13">
        <v>2.4</v>
      </c>
      <c r="D4" s="13">
        <v>3.8</v>
      </c>
      <c r="E4" s="13">
        <v>1.6</v>
      </c>
      <c r="F4" s="14">
        <v>106.4</v>
      </c>
      <c r="G4" s="15">
        <v>15.4</v>
      </c>
      <c r="H4" s="13">
        <v>6.9</v>
      </c>
      <c r="I4" s="16">
        <v>4.8600000000000003</v>
      </c>
    </row>
    <row r="5" spans="1:9" x14ac:dyDescent="0.25">
      <c r="A5" s="17">
        <v>2007</v>
      </c>
      <c r="B5" s="12">
        <v>109</v>
      </c>
      <c r="C5" s="13">
        <v>5.8</v>
      </c>
      <c r="D5" s="13">
        <v>3.6</v>
      </c>
      <c r="E5" s="13">
        <v>0.9</v>
      </c>
      <c r="F5" s="14">
        <v>119.6</v>
      </c>
      <c r="G5" s="15">
        <v>19.600000000000001</v>
      </c>
      <c r="H5" s="13">
        <v>6.1</v>
      </c>
      <c r="I5" s="16">
        <v>6</v>
      </c>
    </row>
    <row r="6" spans="1:9" x14ac:dyDescent="0.25">
      <c r="A6" s="17">
        <v>2008</v>
      </c>
      <c r="B6" s="12">
        <v>95.7</v>
      </c>
      <c r="C6" s="13">
        <v>5.8</v>
      </c>
      <c r="D6" s="13">
        <v>2.5</v>
      </c>
      <c r="E6" s="13">
        <v>1.2</v>
      </c>
      <c r="F6" s="14">
        <v>105.2</v>
      </c>
      <c r="G6" s="15">
        <v>16.2</v>
      </c>
      <c r="H6" s="13">
        <v>6.5</v>
      </c>
      <c r="I6" s="16">
        <v>3.34</v>
      </c>
    </row>
    <row r="7" spans="1:9" x14ac:dyDescent="0.25">
      <c r="A7" s="17">
        <v>2009</v>
      </c>
      <c r="B7" s="12">
        <v>101.8</v>
      </c>
      <c r="C7" s="13">
        <v>1</v>
      </c>
      <c r="D7" s="13">
        <v>1.7</v>
      </c>
      <c r="E7" s="13">
        <v>1.7</v>
      </c>
      <c r="F7" s="14">
        <v>106.1</v>
      </c>
      <c r="G7" s="15">
        <v>16.100000000000001</v>
      </c>
      <c r="H7" s="13">
        <v>6.6</v>
      </c>
      <c r="I7" s="16">
        <v>3.67</v>
      </c>
    </row>
    <row r="8" spans="1:9" x14ac:dyDescent="0.25">
      <c r="A8" s="17">
        <v>2010</v>
      </c>
      <c r="B8" s="12">
        <v>106.8</v>
      </c>
      <c r="C8" s="13">
        <v>8.3000000000000007</v>
      </c>
      <c r="D8" s="13">
        <v>1.6</v>
      </c>
      <c r="E8" s="13">
        <v>0.8</v>
      </c>
      <c r="F8" s="14">
        <v>117.5</v>
      </c>
      <c r="G8" s="15">
        <v>17.53</v>
      </c>
      <c r="H8" s="13">
        <v>6.7</v>
      </c>
      <c r="I8" s="27">
        <v>2</v>
      </c>
    </row>
    <row r="9" spans="1:9" x14ac:dyDescent="0.25">
      <c r="A9" s="22">
        <v>2011</v>
      </c>
      <c r="B9" s="12">
        <v>93.3</v>
      </c>
      <c r="C9" s="15">
        <v>6.8</v>
      </c>
      <c r="D9" s="15">
        <v>1.6</v>
      </c>
      <c r="E9" s="15">
        <v>1.7</v>
      </c>
      <c r="F9" s="51">
        <v>103.3</v>
      </c>
      <c r="G9" s="12">
        <f>F9/H9</f>
        <v>15.372023809523808</v>
      </c>
      <c r="H9" s="15">
        <v>6.7200000000000006</v>
      </c>
      <c r="I9" s="52">
        <v>5</v>
      </c>
    </row>
    <row r="10" spans="1:9" x14ac:dyDescent="0.25">
      <c r="A10" s="22">
        <v>2012</v>
      </c>
      <c r="B10" s="12">
        <v>105.1</v>
      </c>
      <c r="C10" s="13">
        <v>4.8</v>
      </c>
      <c r="D10" s="13">
        <v>3.9</v>
      </c>
      <c r="E10" s="13">
        <v>0.9</v>
      </c>
      <c r="F10" s="14">
        <v>114.7</v>
      </c>
      <c r="G10" s="12">
        <f>F10/H10</f>
        <v>16.292613636363637</v>
      </c>
      <c r="H10" s="13">
        <v>7.04</v>
      </c>
      <c r="I10" s="13">
        <v>3</v>
      </c>
    </row>
    <row r="11" spans="1:9" x14ac:dyDescent="0.25">
      <c r="A11" s="23">
        <v>2013</v>
      </c>
      <c r="B11" s="12">
        <v>78.165000000000006</v>
      </c>
      <c r="C11" s="13">
        <v>10.058999999999999</v>
      </c>
      <c r="D11" s="13">
        <v>4.5</v>
      </c>
      <c r="E11" s="13">
        <v>1.772</v>
      </c>
      <c r="F11" s="14">
        <f>SUM(B11:E11)</f>
        <v>94.496000000000009</v>
      </c>
      <c r="G11" s="12">
        <f t="shared" ref="G11:G12" si="0">F11/H11</f>
        <v>13.208505633821764</v>
      </c>
      <c r="H11" s="13">
        <v>7.1541779683261888</v>
      </c>
      <c r="I11" s="13">
        <v>4</v>
      </c>
    </row>
    <row r="12" spans="1:9" x14ac:dyDescent="0.25">
      <c r="A12" s="23" t="s">
        <v>10</v>
      </c>
      <c r="B12" s="83">
        <v>87.65</v>
      </c>
      <c r="C12" s="84">
        <v>2.85</v>
      </c>
      <c r="D12" s="84">
        <v>6.6870000000000003</v>
      </c>
      <c r="E12" s="84">
        <v>2.5379999999999998</v>
      </c>
      <c r="F12" s="14">
        <f t="shared" ref="F12:F13" si="1">SUM(B12:E12)</f>
        <v>99.724999999999994</v>
      </c>
      <c r="G12" s="12">
        <f t="shared" si="0"/>
        <v>13.774171270718231</v>
      </c>
      <c r="H12" s="13">
        <v>7.24</v>
      </c>
      <c r="I12" s="74">
        <v>14.66</v>
      </c>
    </row>
    <row r="13" spans="1:9" x14ac:dyDescent="0.25">
      <c r="A13" s="23" t="s">
        <v>42</v>
      </c>
      <c r="B13" s="83">
        <v>92.456999999999994</v>
      </c>
      <c r="C13" s="84">
        <v>6.65</v>
      </c>
      <c r="D13" s="84">
        <v>6.3280000000000003</v>
      </c>
      <c r="E13" s="84">
        <v>2.1150000000000002</v>
      </c>
      <c r="F13" s="14">
        <f t="shared" si="1"/>
        <v>107.55</v>
      </c>
      <c r="G13" s="12">
        <v>0</v>
      </c>
      <c r="H13" s="41">
        <v>7.3338645631290387</v>
      </c>
      <c r="I13" s="59"/>
    </row>
    <row r="14" spans="1:9" x14ac:dyDescent="0.25">
      <c r="A14" s="60"/>
    </row>
    <row r="15" spans="1:9" x14ac:dyDescent="0.25">
      <c r="A15" t="s">
        <v>12</v>
      </c>
      <c r="B15" t="s">
        <v>43</v>
      </c>
    </row>
    <row r="17" spans="1:1" x14ac:dyDescent="0.25">
      <c r="A17" t="s">
        <v>14</v>
      </c>
    </row>
  </sheetData>
  <mergeCells count="1">
    <mergeCell ref="B1:F1"/>
  </mergeCells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234.7</v>
      </c>
      <c r="C3" s="13">
        <v>19.5</v>
      </c>
      <c r="D3" s="13">
        <v>2</v>
      </c>
      <c r="E3" s="13">
        <v>1.7</v>
      </c>
      <c r="F3" s="14">
        <v>257.89999999999998</v>
      </c>
      <c r="G3" s="15">
        <v>28.7</v>
      </c>
      <c r="H3" s="13">
        <v>9</v>
      </c>
      <c r="I3" s="16">
        <v>2</v>
      </c>
    </row>
    <row r="4" spans="1:9" x14ac:dyDescent="0.25">
      <c r="A4" s="17">
        <v>2006</v>
      </c>
      <c r="B4" s="12">
        <v>225.4</v>
      </c>
      <c r="C4" s="13">
        <v>13</v>
      </c>
      <c r="D4" s="13">
        <v>3</v>
      </c>
      <c r="E4" s="13">
        <v>3.6</v>
      </c>
      <c r="F4" s="14">
        <v>244.9</v>
      </c>
      <c r="G4" s="15">
        <v>24.5</v>
      </c>
      <c r="H4" s="13">
        <v>10</v>
      </c>
      <c r="I4" s="16">
        <v>0.75</v>
      </c>
    </row>
    <row r="5" spans="1:9" x14ac:dyDescent="0.25">
      <c r="A5" s="17">
        <v>2007</v>
      </c>
      <c r="B5" s="12">
        <v>226.6</v>
      </c>
      <c r="C5" s="13">
        <v>14.7</v>
      </c>
      <c r="D5" s="13">
        <v>5.3</v>
      </c>
      <c r="E5" s="13">
        <v>8</v>
      </c>
      <c r="F5" s="14">
        <v>254.6</v>
      </c>
      <c r="G5" s="15">
        <v>25.71</v>
      </c>
      <c r="H5" s="13">
        <v>9.9</v>
      </c>
      <c r="I5" s="16">
        <v>0.5</v>
      </c>
    </row>
    <row r="6" spans="1:9" x14ac:dyDescent="0.25">
      <c r="A6" s="17">
        <v>2008</v>
      </c>
      <c r="B6" s="12">
        <v>255.3</v>
      </c>
      <c r="C6" s="13">
        <v>18.7</v>
      </c>
      <c r="D6" s="13">
        <v>6</v>
      </c>
      <c r="E6" s="13">
        <v>4.4000000000000004</v>
      </c>
      <c r="F6" s="14">
        <v>284.3</v>
      </c>
      <c r="G6" s="15">
        <v>31.9</v>
      </c>
      <c r="H6" s="13">
        <v>8.9</v>
      </c>
      <c r="I6" s="16">
        <v>3.84</v>
      </c>
    </row>
    <row r="7" spans="1:9" x14ac:dyDescent="0.25">
      <c r="A7" s="17">
        <v>2009</v>
      </c>
      <c r="B7" s="12">
        <v>297.7</v>
      </c>
      <c r="C7" s="13">
        <v>12.5</v>
      </c>
      <c r="D7" s="13">
        <v>6.1</v>
      </c>
      <c r="E7" s="13">
        <v>4.4000000000000004</v>
      </c>
      <c r="F7" s="14">
        <v>320.60000000000002</v>
      </c>
      <c r="G7" s="15">
        <v>40.1</v>
      </c>
      <c r="H7" s="13">
        <v>8</v>
      </c>
      <c r="I7" s="16">
        <v>1</v>
      </c>
    </row>
    <row r="8" spans="1:9" x14ac:dyDescent="0.25">
      <c r="A8" s="17">
        <v>2010</v>
      </c>
      <c r="B8" s="12">
        <v>277.8</v>
      </c>
      <c r="C8" s="13">
        <v>17.7</v>
      </c>
      <c r="D8" s="13">
        <v>7.1</v>
      </c>
      <c r="E8" s="13">
        <v>3.7</v>
      </c>
      <c r="F8" s="14">
        <v>306.3</v>
      </c>
      <c r="G8" s="15">
        <v>34.409999999999997</v>
      </c>
      <c r="H8" s="13">
        <v>8.9</v>
      </c>
      <c r="I8" s="27">
        <v>0</v>
      </c>
    </row>
    <row r="9" spans="1:9" x14ac:dyDescent="0.25">
      <c r="A9" s="22">
        <v>2011</v>
      </c>
      <c r="B9" s="15">
        <v>249.4</v>
      </c>
      <c r="C9" s="15">
        <v>28.8</v>
      </c>
      <c r="D9" s="15">
        <v>6.9</v>
      </c>
      <c r="E9" s="15">
        <v>3.4</v>
      </c>
      <c r="F9" s="14">
        <v>288.5</v>
      </c>
      <c r="G9" s="15">
        <f>F9/H9</f>
        <v>32.488738738738739</v>
      </c>
      <c r="H9" s="15">
        <v>8.8800000000000008</v>
      </c>
      <c r="I9" s="15">
        <v>2</v>
      </c>
    </row>
    <row r="10" spans="1:9" x14ac:dyDescent="0.25">
      <c r="A10" s="22">
        <v>2012</v>
      </c>
      <c r="B10" s="12">
        <v>220.7</v>
      </c>
      <c r="C10" s="13">
        <v>27.6</v>
      </c>
      <c r="D10" s="13">
        <v>7.8</v>
      </c>
      <c r="E10" s="13">
        <v>2.1</v>
      </c>
      <c r="F10" s="14">
        <v>258.2</v>
      </c>
      <c r="G10" s="12">
        <f>F10/H10</f>
        <v>29.011235955056176</v>
      </c>
      <c r="H10" s="13">
        <v>8.9</v>
      </c>
      <c r="I10" s="13">
        <v>26.08</v>
      </c>
    </row>
    <row r="11" spans="1:9" ht="15" customHeight="1" x14ac:dyDescent="0.25">
      <c r="A11" s="22">
        <v>2013</v>
      </c>
      <c r="B11" s="12">
        <v>232.1</v>
      </c>
      <c r="C11" s="13">
        <v>39.5</v>
      </c>
      <c r="D11" s="13">
        <v>8.4420000000000002</v>
      </c>
      <c r="E11" s="13">
        <v>2.7719999999999998</v>
      </c>
      <c r="F11" s="14">
        <f>SUM(B11:E11)</f>
        <v>282.81400000000002</v>
      </c>
      <c r="G11" s="12">
        <f t="shared" ref="G11:G12" si="0">F11/H11</f>
        <v>35.351750000000003</v>
      </c>
      <c r="H11" s="13">
        <v>8</v>
      </c>
      <c r="I11" s="13">
        <v>1.6659999999999999</v>
      </c>
    </row>
    <row r="12" spans="1:9" x14ac:dyDescent="0.25">
      <c r="A12" s="23" t="s">
        <v>10</v>
      </c>
      <c r="B12" s="34">
        <v>216.84450000000001</v>
      </c>
      <c r="C12" s="41">
        <v>37.576000000000001</v>
      </c>
      <c r="D12" s="41">
        <v>5.4729999999999999</v>
      </c>
      <c r="E12" s="41">
        <v>2.3340000000000001</v>
      </c>
      <c r="F12" s="14">
        <f>SUM(B12:E12)</f>
        <v>262.22750000000002</v>
      </c>
      <c r="G12" s="12">
        <f t="shared" si="0"/>
        <v>28.981872506577965</v>
      </c>
      <c r="H12" s="13">
        <v>9.0479833537492347</v>
      </c>
      <c r="I12" s="41">
        <v>1.6659999999999999</v>
      </c>
    </row>
    <row r="13" spans="1:9" x14ac:dyDescent="0.25">
      <c r="A13" s="23" t="s">
        <v>11</v>
      </c>
      <c r="B13" s="34">
        <v>201.38900000000001</v>
      </c>
      <c r="C13" s="41">
        <v>34.159999999999997</v>
      </c>
      <c r="D13" s="41">
        <v>6.3150000000000004</v>
      </c>
      <c r="E13" s="41">
        <v>1.556</v>
      </c>
      <c r="F13" s="14">
        <f>SUM(B13:E13)</f>
        <v>243.42000000000002</v>
      </c>
      <c r="G13" s="12">
        <v>0</v>
      </c>
      <c r="H13" s="41">
        <v>9.0515963620813409</v>
      </c>
      <c r="I13" s="24"/>
    </row>
    <row r="14" spans="1:9" x14ac:dyDescent="0.25">
      <c r="A14" t="s">
        <v>12</v>
      </c>
      <c r="B14" t="s">
        <v>44</v>
      </c>
    </row>
    <row r="16" spans="1:9" x14ac:dyDescent="0.25">
      <c r="A16" t="s">
        <v>14</v>
      </c>
      <c r="E16" s="25"/>
    </row>
  </sheetData>
  <mergeCells count="1">
    <mergeCell ref="B1:F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67.900000000000006</v>
      </c>
      <c r="C3" s="13">
        <v>1.9</v>
      </c>
      <c r="D3" s="13">
        <v>1.8</v>
      </c>
      <c r="E3" s="13">
        <v>0.4</v>
      </c>
      <c r="F3" s="14">
        <v>72</v>
      </c>
      <c r="G3" s="15">
        <v>9.9</v>
      </c>
      <c r="H3" s="13">
        <v>7.3</v>
      </c>
      <c r="I3" s="16">
        <v>2.5</v>
      </c>
    </row>
    <row r="4" spans="1:9" x14ac:dyDescent="0.25">
      <c r="A4" s="17">
        <v>2006</v>
      </c>
      <c r="B4" s="12">
        <v>66.400000000000006</v>
      </c>
      <c r="C4" s="13">
        <v>4</v>
      </c>
      <c r="D4" s="13">
        <v>2.6</v>
      </c>
      <c r="E4" s="13">
        <v>0</v>
      </c>
      <c r="F4" s="14">
        <v>73</v>
      </c>
      <c r="G4" s="15">
        <v>9.6999999999999993</v>
      </c>
      <c r="H4" s="13">
        <v>7.5</v>
      </c>
      <c r="I4" s="16">
        <v>1</v>
      </c>
    </row>
    <row r="5" spans="1:9" x14ac:dyDescent="0.25">
      <c r="A5" s="17">
        <v>2007</v>
      </c>
      <c r="B5" s="12">
        <v>74.400000000000006</v>
      </c>
      <c r="C5" s="13">
        <v>4.9000000000000004</v>
      </c>
      <c r="D5" s="13">
        <v>4.2</v>
      </c>
      <c r="E5" s="13">
        <v>0</v>
      </c>
      <c r="F5" s="14">
        <v>83.5</v>
      </c>
      <c r="G5" s="15">
        <v>11</v>
      </c>
      <c r="H5" s="13">
        <v>7.6</v>
      </c>
      <c r="I5" s="16">
        <v>2</v>
      </c>
    </row>
    <row r="6" spans="1:9" x14ac:dyDescent="0.25">
      <c r="A6" s="17">
        <v>2008</v>
      </c>
      <c r="B6" s="12">
        <v>72</v>
      </c>
      <c r="C6" s="13">
        <v>3.9</v>
      </c>
      <c r="D6" s="13">
        <v>4</v>
      </c>
      <c r="E6" s="13">
        <v>0</v>
      </c>
      <c r="F6" s="14">
        <v>79.900000000000006</v>
      </c>
      <c r="G6" s="15">
        <v>10.8</v>
      </c>
      <c r="H6" s="13">
        <v>7.4</v>
      </c>
      <c r="I6" s="16">
        <v>19.04</v>
      </c>
    </row>
    <row r="7" spans="1:9" x14ac:dyDescent="0.25">
      <c r="A7" s="17">
        <v>2009</v>
      </c>
      <c r="B7" s="12">
        <v>97</v>
      </c>
      <c r="C7" s="13">
        <v>4.4000000000000004</v>
      </c>
      <c r="D7" s="13">
        <v>2.2999999999999998</v>
      </c>
      <c r="E7" s="13">
        <v>0.5</v>
      </c>
      <c r="F7" s="14">
        <v>104.1</v>
      </c>
      <c r="G7" s="15">
        <v>14.5</v>
      </c>
      <c r="H7" s="13">
        <v>7.2</v>
      </c>
      <c r="I7" s="16">
        <v>23.95</v>
      </c>
    </row>
    <row r="8" spans="1:9" x14ac:dyDescent="0.25">
      <c r="A8" s="17">
        <v>2010</v>
      </c>
      <c r="B8" s="12">
        <v>90.6</v>
      </c>
      <c r="C8" s="13">
        <v>1</v>
      </c>
      <c r="D8" s="13">
        <v>3.8</v>
      </c>
      <c r="E8" s="13">
        <v>2.9</v>
      </c>
      <c r="F8" s="14">
        <v>98.3</v>
      </c>
      <c r="G8" s="15">
        <v>13.46</v>
      </c>
      <c r="H8" s="13">
        <v>7.3</v>
      </c>
      <c r="I8" s="33">
        <v>2.08</v>
      </c>
    </row>
    <row r="9" spans="1:9" x14ac:dyDescent="0.25">
      <c r="A9" s="22">
        <v>2011</v>
      </c>
      <c r="B9" s="34">
        <v>85.2</v>
      </c>
      <c r="C9" s="41">
        <v>4.9000000000000004</v>
      </c>
      <c r="D9" s="41">
        <v>1.9</v>
      </c>
      <c r="E9" s="41">
        <v>5.5</v>
      </c>
      <c r="F9" s="45">
        <v>97.5</v>
      </c>
      <c r="G9" s="12">
        <f>F9/H9</f>
        <v>11.846901579586877</v>
      </c>
      <c r="H9" s="13">
        <v>8.23</v>
      </c>
      <c r="I9" s="41">
        <v>0.57999999999999996</v>
      </c>
    </row>
    <row r="10" spans="1:9" x14ac:dyDescent="0.25">
      <c r="A10" s="22">
        <v>2012</v>
      </c>
      <c r="B10" s="34">
        <v>83.4</v>
      </c>
      <c r="C10" s="41">
        <v>4</v>
      </c>
      <c r="D10" s="41">
        <v>2</v>
      </c>
      <c r="E10" s="41">
        <v>4.2</v>
      </c>
      <c r="F10" s="45">
        <v>93.6</v>
      </c>
      <c r="G10" s="12">
        <f>F10/H10</f>
        <v>10.746268656716417</v>
      </c>
      <c r="H10" s="13">
        <v>8.7100000000000009</v>
      </c>
      <c r="I10" s="41">
        <v>5.8541999999999996</v>
      </c>
    </row>
    <row r="11" spans="1:9" x14ac:dyDescent="0.25">
      <c r="A11" s="46">
        <v>2013</v>
      </c>
      <c r="B11" s="34">
        <v>85.521000000000001</v>
      </c>
      <c r="C11" s="41">
        <v>3.976</v>
      </c>
      <c r="D11" s="41">
        <v>2.9</v>
      </c>
      <c r="E11" s="41">
        <v>3.8639999999999999</v>
      </c>
      <c r="F11" s="45">
        <f>SUM(B11:E11)</f>
        <v>96.26100000000001</v>
      </c>
      <c r="G11" s="12">
        <f t="shared" ref="G11:G12" si="0">F11/H11</f>
        <v>11.020902587669115</v>
      </c>
      <c r="H11" s="13">
        <v>8.7344025803932723</v>
      </c>
      <c r="I11" s="41">
        <v>4.5590000000000002</v>
      </c>
    </row>
    <row r="12" spans="1:9" x14ac:dyDescent="0.25">
      <c r="A12" s="46" t="s">
        <v>10</v>
      </c>
      <c r="B12" s="34">
        <v>93.473500000000001</v>
      </c>
      <c r="C12" s="41">
        <v>4.9000000000000004</v>
      </c>
      <c r="D12" s="41">
        <v>3.5590000000000002</v>
      </c>
      <c r="E12" s="41">
        <v>3.7519999999999998</v>
      </c>
      <c r="F12" s="45">
        <f>SUM(B12:E12)</f>
        <v>105.6845</v>
      </c>
      <c r="G12" s="12">
        <f t="shared" si="0"/>
        <v>12.099026335783716</v>
      </c>
      <c r="H12" s="13">
        <v>8.7349590840570954</v>
      </c>
      <c r="I12" s="41">
        <v>8.9350000000000005</v>
      </c>
    </row>
    <row r="13" spans="1:9" x14ac:dyDescent="0.25">
      <c r="A13" s="46" t="s">
        <v>11</v>
      </c>
      <c r="B13" s="34">
        <v>101.988</v>
      </c>
      <c r="C13" s="41">
        <v>2.94</v>
      </c>
      <c r="D13" s="41">
        <v>1.07</v>
      </c>
      <c r="E13" s="41">
        <v>3.7519999999999998</v>
      </c>
      <c r="F13" s="45">
        <f>SUM(B13:E13)</f>
        <v>109.74999999999999</v>
      </c>
      <c r="G13" s="12">
        <v>0</v>
      </c>
      <c r="H13" s="41">
        <v>8.423169968080396</v>
      </c>
      <c r="I13" s="24"/>
    </row>
    <row r="14" spans="1:9" x14ac:dyDescent="0.25">
      <c r="A14" t="s">
        <v>12</v>
      </c>
      <c r="B14" t="s">
        <v>45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74.8</v>
      </c>
      <c r="C3" s="13">
        <v>5.5</v>
      </c>
      <c r="D3" s="13">
        <v>1.4</v>
      </c>
      <c r="E3" s="13">
        <v>0</v>
      </c>
      <c r="F3" s="14">
        <v>81.7</v>
      </c>
      <c r="G3" s="15">
        <v>10.1</v>
      </c>
      <c r="H3" s="13">
        <v>8.1</v>
      </c>
      <c r="I3" s="16">
        <v>0</v>
      </c>
    </row>
    <row r="4" spans="1:9" x14ac:dyDescent="0.25">
      <c r="A4" s="17">
        <v>2006</v>
      </c>
      <c r="B4" s="12">
        <v>65.099999999999994</v>
      </c>
      <c r="C4" s="13">
        <v>5</v>
      </c>
      <c r="D4" s="13">
        <v>1.1000000000000001</v>
      </c>
      <c r="E4" s="13">
        <v>0</v>
      </c>
      <c r="F4" s="14">
        <v>71.099999999999994</v>
      </c>
      <c r="G4" s="15">
        <v>9.4</v>
      </c>
      <c r="H4" s="13">
        <v>7.6</v>
      </c>
      <c r="I4" s="16">
        <v>0</v>
      </c>
    </row>
    <row r="5" spans="1:9" x14ac:dyDescent="0.25">
      <c r="A5" s="17">
        <v>2007</v>
      </c>
      <c r="B5" s="12">
        <v>71.5</v>
      </c>
      <c r="C5" s="13">
        <v>5.4</v>
      </c>
      <c r="D5" s="13">
        <v>2.2999999999999998</v>
      </c>
      <c r="E5" s="13">
        <v>0</v>
      </c>
      <c r="F5" s="14">
        <v>79.3</v>
      </c>
      <c r="G5" s="15">
        <v>10.4</v>
      </c>
      <c r="H5" s="13">
        <v>7.6</v>
      </c>
      <c r="I5" s="16">
        <v>2</v>
      </c>
    </row>
    <row r="6" spans="1:9" x14ac:dyDescent="0.25">
      <c r="A6" s="17">
        <v>2008</v>
      </c>
      <c r="B6" s="12">
        <v>66.7</v>
      </c>
      <c r="C6" s="13">
        <v>7.5</v>
      </c>
      <c r="D6" s="13">
        <v>2.2000000000000002</v>
      </c>
      <c r="E6" s="13">
        <v>0.4</v>
      </c>
      <c r="F6" s="14">
        <v>76.8</v>
      </c>
      <c r="G6" s="15">
        <v>11.1</v>
      </c>
      <c r="H6" s="13">
        <v>6.9</v>
      </c>
      <c r="I6" s="16">
        <v>1</v>
      </c>
    </row>
    <row r="7" spans="1:9" x14ac:dyDescent="0.25">
      <c r="A7" s="17">
        <v>2009</v>
      </c>
      <c r="B7" s="12">
        <v>74.900000000000006</v>
      </c>
      <c r="C7" s="13">
        <v>6</v>
      </c>
      <c r="D7" s="13">
        <v>4</v>
      </c>
      <c r="E7" s="13">
        <v>0.4</v>
      </c>
      <c r="F7" s="14">
        <v>85.3</v>
      </c>
      <c r="G7" s="15">
        <v>10.53</v>
      </c>
      <c r="H7" s="13">
        <v>8.1</v>
      </c>
      <c r="I7" s="16">
        <v>2</v>
      </c>
    </row>
    <row r="8" spans="1:9" x14ac:dyDescent="0.25">
      <c r="A8" s="17">
        <v>2010</v>
      </c>
      <c r="B8" s="12">
        <v>83.9</v>
      </c>
      <c r="C8" s="13">
        <v>3</v>
      </c>
      <c r="D8" s="13">
        <v>3.3</v>
      </c>
      <c r="E8" s="13">
        <v>1.2</v>
      </c>
      <c r="F8" s="14">
        <v>91.3</v>
      </c>
      <c r="G8" s="15">
        <v>9.9</v>
      </c>
      <c r="H8" s="13">
        <v>9.2200000000000006</v>
      </c>
      <c r="I8" s="27">
        <v>1</v>
      </c>
    </row>
    <row r="9" spans="1:9" x14ac:dyDescent="0.25">
      <c r="A9" s="22">
        <v>2011</v>
      </c>
      <c r="B9" s="34">
        <v>77.2</v>
      </c>
      <c r="C9" s="41">
        <v>7.7</v>
      </c>
      <c r="D9" s="41">
        <v>2.5</v>
      </c>
      <c r="E9" s="41">
        <v>0.8</v>
      </c>
      <c r="F9" s="45">
        <v>88.3</v>
      </c>
      <c r="G9" s="12">
        <f>F9/H9</f>
        <v>9.5562770562770556</v>
      </c>
      <c r="H9" s="13">
        <v>9.24</v>
      </c>
      <c r="I9" s="41">
        <v>1</v>
      </c>
    </row>
    <row r="10" spans="1:9" x14ac:dyDescent="0.25">
      <c r="A10" s="22">
        <v>2012</v>
      </c>
      <c r="B10" s="34">
        <v>61.6</v>
      </c>
      <c r="C10" s="41">
        <v>6.8</v>
      </c>
      <c r="D10" s="41">
        <v>2.2000000000000002</v>
      </c>
      <c r="E10" s="41">
        <v>0.9</v>
      </c>
      <c r="F10" s="45">
        <v>71.5</v>
      </c>
      <c r="G10" s="12">
        <f>F10/H10</f>
        <v>7.8657865786578656</v>
      </c>
      <c r="H10" s="13">
        <v>9.09</v>
      </c>
      <c r="I10" s="41">
        <v>1</v>
      </c>
    </row>
    <row r="11" spans="1:9" x14ac:dyDescent="0.25">
      <c r="A11" s="46">
        <v>2013</v>
      </c>
      <c r="B11" s="34">
        <v>55.911999999999999</v>
      </c>
      <c r="C11" s="41">
        <v>7.2690000000000001</v>
      </c>
      <c r="D11" s="41">
        <v>3.3</v>
      </c>
      <c r="E11" s="41">
        <v>1.329</v>
      </c>
      <c r="F11" s="45">
        <f>SUM(B11:E11)</f>
        <v>67.809999999999988</v>
      </c>
      <c r="G11" s="12">
        <f t="shared" ref="G11:G13" si="0">F11/H11</f>
        <v>7.7320410490307854</v>
      </c>
      <c r="H11" s="13">
        <v>8.77</v>
      </c>
      <c r="I11" s="41">
        <v>4</v>
      </c>
    </row>
    <row r="12" spans="1:9" x14ac:dyDescent="0.25">
      <c r="A12" s="46" t="s">
        <v>10</v>
      </c>
      <c r="B12" s="34">
        <v>45.402500000000003</v>
      </c>
      <c r="C12" s="41">
        <v>3.95</v>
      </c>
      <c r="D12" s="41">
        <v>3.68</v>
      </c>
      <c r="E12" s="41">
        <v>1.6919999999999999</v>
      </c>
      <c r="F12" s="45">
        <f>SUM(B12:E12)</f>
        <v>54.724500000000006</v>
      </c>
      <c r="G12" s="12">
        <f t="shared" si="0"/>
        <v>6.2399657924743455</v>
      </c>
      <c r="H12" s="13">
        <v>8.77</v>
      </c>
      <c r="I12" s="41">
        <v>0</v>
      </c>
    </row>
    <row r="13" spans="1:9" x14ac:dyDescent="0.25">
      <c r="A13" s="46" t="s">
        <v>11</v>
      </c>
      <c r="B13" s="34">
        <v>53.628999999999998</v>
      </c>
      <c r="C13" s="41">
        <v>4.3250000000000002</v>
      </c>
      <c r="D13" s="41">
        <v>1.472</v>
      </c>
      <c r="E13" s="41">
        <v>0.42299999999999999</v>
      </c>
      <c r="F13" s="45">
        <f>SUM(B13:E13)</f>
        <v>59.849000000000004</v>
      </c>
      <c r="G13" s="12">
        <f t="shared" si="0"/>
        <v>6.7438224218687246</v>
      </c>
      <c r="H13" s="41">
        <v>8.8746405608076113</v>
      </c>
      <c r="I13" s="24"/>
    </row>
    <row r="14" spans="1:9" x14ac:dyDescent="0.25">
      <c r="A14" t="s">
        <v>12</v>
      </c>
      <c r="B14" t="s">
        <v>46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54">
        <v>179.2</v>
      </c>
      <c r="C3" s="50">
        <v>48.3</v>
      </c>
      <c r="D3" s="50">
        <v>9.5</v>
      </c>
      <c r="E3" s="50">
        <v>4.8</v>
      </c>
      <c r="F3" s="55">
        <v>241.8</v>
      </c>
      <c r="G3" s="15">
        <v>12.8</v>
      </c>
      <c r="H3" s="13">
        <v>18.899999999999999</v>
      </c>
      <c r="I3" s="16">
        <v>5.5</v>
      </c>
    </row>
    <row r="4" spans="1:9" x14ac:dyDescent="0.25">
      <c r="A4" s="17">
        <v>2006</v>
      </c>
      <c r="B4" s="54">
        <v>185.9</v>
      </c>
      <c r="C4" s="50">
        <v>66.8</v>
      </c>
      <c r="D4" s="50">
        <v>9.5</v>
      </c>
      <c r="E4" s="50">
        <v>6.4</v>
      </c>
      <c r="F4" s="55">
        <v>268.60000000000002</v>
      </c>
      <c r="G4" s="15">
        <v>14.3</v>
      </c>
      <c r="H4" s="13">
        <v>18.8</v>
      </c>
      <c r="I4" s="16">
        <v>13.54</v>
      </c>
    </row>
    <row r="5" spans="1:9" x14ac:dyDescent="0.25">
      <c r="A5" s="17">
        <v>2007</v>
      </c>
      <c r="B5" s="54">
        <v>174.3</v>
      </c>
      <c r="C5" s="50">
        <v>81.3</v>
      </c>
      <c r="D5" s="50">
        <v>10.8</v>
      </c>
      <c r="E5" s="50">
        <v>8.6</v>
      </c>
      <c r="F5" s="55">
        <v>274.89999999999998</v>
      </c>
      <c r="G5" s="15">
        <v>13.95</v>
      </c>
      <c r="H5" s="13">
        <v>19.7</v>
      </c>
      <c r="I5" s="16">
        <v>13.66</v>
      </c>
    </row>
    <row r="6" spans="1:9" x14ac:dyDescent="0.25">
      <c r="A6" s="17">
        <v>2008</v>
      </c>
      <c r="B6" s="54">
        <v>163.1</v>
      </c>
      <c r="C6" s="50">
        <v>69.5</v>
      </c>
      <c r="D6" s="50">
        <v>7.5</v>
      </c>
      <c r="E6" s="50">
        <v>11.7</v>
      </c>
      <c r="F6" s="55">
        <v>251.8</v>
      </c>
      <c r="G6" s="15">
        <v>13.8</v>
      </c>
      <c r="H6" s="13">
        <v>19.3</v>
      </c>
      <c r="I6" s="16">
        <v>10.4</v>
      </c>
    </row>
    <row r="7" spans="1:9" x14ac:dyDescent="0.25">
      <c r="A7" s="17">
        <v>2009</v>
      </c>
      <c r="B7" s="54">
        <v>169.4</v>
      </c>
      <c r="C7" s="50">
        <v>58.3</v>
      </c>
      <c r="D7" s="50">
        <v>7.5</v>
      </c>
      <c r="E7" s="50">
        <v>10.9</v>
      </c>
      <c r="F7" s="55">
        <v>246.1</v>
      </c>
      <c r="G7" s="15">
        <v>13</v>
      </c>
      <c r="H7" s="13">
        <v>19</v>
      </c>
      <c r="I7" s="16">
        <v>10.4</v>
      </c>
    </row>
    <row r="8" spans="1:9" x14ac:dyDescent="0.25">
      <c r="A8" s="17">
        <v>2010</v>
      </c>
      <c r="B8" s="54">
        <v>197</v>
      </c>
      <c r="C8" s="50">
        <v>58.3</v>
      </c>
      <c r="D8" s="50">
        <v>7.7</v>
      </c>
      <c r="E8" s="50">
        <v>10.4</v>
      </c>
      <c r="F8" s="55">
        <v>273.3</v>
      </c>
      <c r="G8" s="15">
        <v>14.01</v>
      </c>
      <c r="H8" s="13">
        <v>19.5</v>
      </c>
      <c r="I8" s="27">
        <v>8.58</v>
      </c>
    </row>
    <row r="9" spans="1:9" x14ac:dyDescent="0.25">
      <c r="A9" s="22">
        <v>2011</v>
      </c>
      <c r="B9" s="61">
        <v>201.9</v>
      </c>
      <c r="C9" s="62">
        <v>75.3</v>
      </c>
      <c r="D9" s="62">
        <v>8.4</v>
      </c>
      <c r="E9" s="62">
        <v>10.7</v>
      </c>
      <c r="F9" s="48">
        <v>296.2</v>
      </c>
      <c r="G9" s="12">
        <f>F9/H9</f>
        <v>15.937584073177293</v>
      </c>
      <c r="H9" s="15">
        <v>18.585000000000001</v>
      </c>
      <c r="I9" s="52">
        <v>13.92</v>
      </c>
    </row>
    <row r="10" spans="1:9" x14ac:dyDescent="0.25">
      <c r="A10" s="22">
        <v>2012</v>
      </c>
      <c r="B10" s="12">
        <v>207.4</v>
      </c>
      <c r="C10" s="13">
        <v>64.8</v>
      </c>
      <c r="D10" s="13">
        <v>9.3000000000000007</v>
      </c>
      <c r="E10" s="13">
        <v>13.2</v>
      </c>
      <c r="F10" s="14">
        <v>294.7</v>
      </c>
      <c r="G10" s="12">
        <f>F10/H10</f>
        <v>16.445312499999996</v>
      </c>
      <c r="H10" s="13">
        <v>17.920000000000002</v>
      </c>
      <c r="I10" s="13">
        <v>13.237</v>
      </c>
    </row>
    <row r="11" spans="1:9" ht="15" customHeight="1" x14ac:dyDescent="0.25">
      <c r="A11" s="23">
        <v>2013</v>
      </c>
      <c r="B11" s="12">
        <v>280.79000000000002</v>
      </c>
      <c r="C11" s="13">
        <v>94.5</v>
      </c>
      <c r="D11" s="13">
        <v>8.2759999999999998</v>
      </c>
      <c r="E11" s="13">
        <v>12.5</v>
      </c>
      <c r="F11" s="14">
        <f>SUM(B11:E11)</f>
        <v>396.06600000000003</v>
      </c>
      <c r="G11" s="12">
        <f t="shared" ref="G11:G12" si="0">F11/H11</f>
        <v>21.883880667745157</v>
      </c>
      <c r="H11" s="13">
        <v>18.098526765582541</v>
      </c>
      <c r="I11" s="13">
        <v>9.3460000000000001</v>
      </c>
    </row>
    <row r="12" spans="1:9" x14ac:dyDescent="0.25">
      <c r="A12" s="23" t="s">
        <v>10</v>
      </c>
      <c r="B12" s="34">
        <v>312.31900000000002</v>
      </c>
      <c r="C12" s="41">
        <v>83</v>
      </c>
      <c r="D12" s="41">
        <v>6.1879999999999997</v>
      </c>
      <c r="E12" s="41">
        <v>8.5459999999999994</v>
      </c>
      <c r="F12" s="14">
        <f t="shared" ref="F12:F13" si="1">SUM(B12:E12)</f>
        <v>410.053</v>
      </c>
      <c r="G12" s="12">
        <f t="shared" si="0"/>
        <v>22.223265792670119</v>
      </c>
      <c r="H12" s="13">
        <v>18.451518504325652</v>
      </c>
      <c r="I12" s="41">
        <v>9.7899999999999991</v>
      </c>
    </row>
    <row r="13" spans="1:9" x14ac:dyDescent="0.25">
      <c r="A13" s="23" t="s">
        <v>11</v>
      </c>
      <c r="B13" s="34">
        <v>310.452</v>
      </c>
      <c r="C13" s="41">
        <v>115</v>
      </c>
      <c r="D13" s="41">
        <v>8.7360000000000007</v>
      </c>
      <c r="E13" s="41">
        <v>10.835000000000001</v>
      </c>
      <c r="F13" s="14">
        <f t="shared" si="1"/>
        <v>445.02299999999997</v>
      </c>
      <c r="G13" s="12">
        <v>0</v>
      </c>
      <c r="H13" s="41">
        <v>18.26873253203415</v>
      </c>
      <c r="I13" s="24"/>
    </row>
    <row r="14" spans="1:9" x14ac:dyDescent="0.25">
      <c r="A14" t="s">
        <v>12</v>
      </c>
      <c r="B14" t="s">
        <v>47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102.3</v>
      </c>
      <c r="C3" s="13">
        <v>12.7</v>
      </c>
      <c r="D3" s="13">
        <v>4.2</v>
      </c>
      <c r="E3" s="13">
        <v>0</v>
      </c>
      <c r="F3" s="14">
        <v>119.2</v>
      </c>
      <c r="G3" s="15">
        <v>23.8</v>
      </c>
      <c r="H3" s="13">
        <v>5</v>
      </c>
      <c r="I3" s="16">
        <v>3</v>
      </c>
    </row>
    <row r="4" spans="1:9" x14ac:dyDescent="0.25">
      <c r="A4" s="17">
        <v>2006</v>
      </c>
      <c r="B4" s="12">
        <v>93.2</v>
      </c>
      <c r="C4" s="13">
        <v>9.6999999999999993</v>
      </c>
      <c r="D4" s="13">
        <v>1.3</v>
      </c>
      <c r="E4" s="13">
        <v>0.4</v>
      </c>
      <c r="F4" s="14">
        <v>104.6</v>
      </c>
      <c r="G4" s="15">
        <v>17.399999999999999</v>
      </c>
      <c r="H4" s="13">
        <v>6</v>
      </c>
      <c r="I4" s="16">
        <v>2</v>
      </c>
    </row>
    <row r="5" spans="1:9" x14ac:dyDescent="0.25">
      <c r="A5" s="17">
        <v>2007</v>
      </c>
      <c r="B5" s="12">
        <v>83.6</v>
      </c>
      <c r="C5" s="13">
        <v>10.7</v>
      </c>
      <c r="D5" s="13">
        <v>2.5</v>
      </c>
      <c r="E5" s="13">
        <v>0.4</v>
      </c>
      <c r="F5" s="14">
        <v>97.2</v>
      </c>
      <c r="G5" s="15">
        <v>15.8</v>
      </c>
      <c r="H5" s="13">
        <v>6.2</v>
      </c>
      <c r="I5" s="16">
        <v>1</v>
      </c>
    </row>
    <row r="6" spans="1:9" x14ac:dyDescent="0.25">
      <c r="A6" s="17">
        <v>2008</v>
      </c>
      <c r="B6" s="12">
        <v>100.6</v>
      </c>
      <c r="C6" s="13">
        <v>3.9</v>
      </c>
      <c r="D6" s="13">
        <v>5.3</v>
      </c>
      <c r="E6" s="13">
        <v>0.4</v>
      </c>
      <c r="F6" s="14">
        <v>110.3</v>
      </c>
      <c r="G6" s="15">
        <v>18.7</v>
      </c>
      <c r="H6" s="13">
        <v>5.9</v>
      </c>
      <c r="I6" s="16">
        <v>5</v>
      </c>
    </row>
    <row r="7" spans="1:9" x14ac:dyDescent="0.25">
      <c r="A7" s="17">
        <v>2009</v>
      </c>
      <c r="B7" s="12">
        <v>104</v>
      </c>
      <c r="C7" s="13">
        <v>5.9</v>
      </c>
      <c r="D7" s="13">
        <v>4.3</v>
      </c>
      <c r="E7" s="13">
        <v>0.4</v>
      </c>
      <c r="F7" s="14">
        <v>114.6</v>
      </c>
      <c r="G7" s="15">
        <v>19.100000000000001</v>
      </c>
      <c r="H7" s="13">
        <v>6</v>
      </c>
      <c r="I7" s="16">
        <v>9</v>
      </c>
    </row>
    <row r="8" spans="1:9" x14ac:dyDescent="0.25">
      <c r="A8" s="17">
        <v>2010</v>
      </c>
      <c r="B8" s="12">
        <v>102.1</v>
      </c>
      <c r="C8" s="13">
        <v>6.3</v>
      </c>
      <c r="D8" s="13">
        <v>2.6</v>
      </c>
      <c r="E8" s="15">
        <v>1.2</v>
      </c>
      <c r="F8" s="14">
        <v>112.2</v>
      </c>
      <c r="G8" s="15">
        <v>17.55</v>
      </c>
      <c r="H8" s="13">
        <v>6.39</v>
      </c>
      <c r="I8" s="52">
        <v>4</v>
      </c>
    </row>
    <row r="9" spans="1:9" x14ac:dyDescent="0.25">
      <c r="A9" s="22">
        <v>2011</v>
      </c>
      <c r="B9" s="12">
        <v>104</v>
      </c>
      <c r="C9" s="15">
        <v>5.5</v>
      </c>
      <c r="D9" s="15">
        <v>1.7</v>
      </c>
      <c r="E9" s="15">
        <v>1.7</v>
      </c>
      <c r="F9" s="51">
        <v>112.8</v>
      </c>
      <c r="G9" s="12">
        <f>F9/H9</f>
        <v>17.735849056603772</v>
      </c>
      <c r="H9" s="15">
        <v>6.36</v>
      </c>
      <c r="I9" s="52">
        <v>5.5</v>
      </c>
    </row>
    <row r="10" spans="1:9" x14ac:dyDescent="0.25">
      <c r="A10" s="22">
        <v>2012</v>
      </c>
      <c r="B10" s="12">
        <v>112.5</v>
      </c>
      <c r="C10" s="13">
        <v>4.8</v>
      </c>
      <c r="D10" s="13">
        <v>1.5</v>
      </c>
      <c r="E10" s="13">
        <v>2.6</v>
      </c>
      <c r="F10" s="14">
        <v>121.5</v>
      </c>
      <c r="G10" s="12">
        <f>F10/H10</f>
        <v>19.073783359497646</v>
      </c>
      <c r="H10" s="13">
        <v>6.37</v>
      </c>
      <c r="I10" s="13">
        <v>4</v>
      </c>
    </row>
    <row r="11" spans="1:9" ht="15" customHeight="1" x14ac:dyDescent="0.25">
      <c r="A11" s="23">
        <v>2013</v>
      </c>
      <c r="B11" s="12">
        <v>106.72</v>
      </c>
      <c r="C11" s="13">
        <v>4.79</v>
      </c>
      <c r="D11" s="13">
        <v>1.5</v>
      </c>
      <c r="E11" s="13">
        <v>1.772</v>
      </c>
      <c r="F11" s="14">
        <f>SUM(B11:E11)</f>
        <v>114.78200000000001</v>
      </c>
      <c r="G11" s="12">
        <f t="shared" ref="G11:G13" si="0">F11/H11</f>
        <v>17.646034446492223</v>
      </c>
      <c r="H11" s="13">
        <v>6.5046909178405814</v>
      </c>
      <c r="I11" s="13">
        <v>2.5</v>
      </c>
    </row>
    <row r="12" spans="1:9" x14ac:dyDescent="0.25">
      <c r="A12" s="23" t="s">
        <v>10</v>
      </c>
      <c r="B12" s="34">
        <v>75.257000000000005</v>
      </c>
      <c r="C12" s="41">
        <v>6.1749999999999998</v>
      </c>
      <c r="D12" s="41">
        <v>1.508</v>
      </c>
      <c r="E12" s="41">
        <v>1.2689999999999999</v>
      </c>
      <c r="F12" s="14">
        <f t="shared" ref="F12:F13" si="1">SUM(B12:E12)</f>
        <v>84.209000000000003</v>
      </c>
      <c r="G12" s="12">
        <f t="shared" si="0"/>
        <v>13.055658914728681</v>
      </c>
      <c r="H12" s="13">
        <v>6.45</v>
      </c>
      <c r="I12" s="41">
        <v>1</v>
      </c>
    </row>
    <row r="13" spans="1:9" x14ac:dyDescent="0.25">
      <c r="A13" s="23" t="s">
        <v>11</v>
      </c>
      <c r="B13" s="34">
        <v>92.177000000000007</v>
      </c>
      <c r="C13" s="41">
        <v>2.85</v>
      </c>
      <c r="D13" s="41">
        <v>3.016</v>
      </c>
      <c r="E13" s="41">
        <v>0.84599999999999997</v>
      </c>
      <c r="F13" s="14">
        <f t="shared" si="1"/>
        <v>98.88900000000001</v>
      </c>
      <c r="G13" s="12">
        <f t="shared" si="0"/>
        <v>15.949838709677419</v>
      </c>
      <c r="H13" s="41">
        <v>6.2000000000000011</v>
      </c>
      <c r="I13" s="24"/>
    </row>
    <row r="14" spans="1:9" x14ac:dyDescent="0.25">
      <c r="A14" t="s">
        <v>12</v>
      </c>
      <c r="B14" t="s">
        <v>48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K6" sqref="K6"/>
    </sheetView>
  </sheetViews>
  <sheetFormatPr defaultRowHeight="15" x14ac:dyDescent="0.25"/>
  <cols>
    <col min="1" max="1" width="15.8554687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7">
        <v>2008</v>
      </c>
      <c r="B3" s="12">
        <v>48.2</v>
      </c>
      <c r="C3" s="13">
        <v>17</v>
      </c>
      <c r="D3" s="13">
        <v>8.3000000000000007</v>
      </c>
      <c r="E3" s="13">
        <v>6.1</v>
      </c>
      <c r="F3" s="14">
        <f t="shared" ref="F3:F7" si="0">SUM(B3:E3)</f>
        <v>79.599999999999994</v>
      </c>
      <c r="G3" s="15">
        <f t="shared" ref="G3:G5" si="1">F3/H3</f>
        <v>8.4680851063829774</v>
      </c>
      <c r="H3" s="41">
        <v>9.4</v>
      </c>
      <c r="I3" s="41">
        <v>17.43</v>
      </c>
    </row>
    <row r="4" spans="1:9" x14ac:dyDescent="0.25">
      <c r="A4" s="17">
        <v>2009</v>
      </c>
      <c r="B4" s="12">
        <v>51.8</v>
      </c>
      <c r="C4" s="13">
        <v>15.6</v>
      </c>
      <c r="D4" s="13">
        <v>11</v>
      </c>
      <c r="E4" s="13">
        <v>7.6</v>
      </c>
      <c r="F4" s="14">
        <f t="shared" si="0"/>
        <v>85.999999999999986</v>
      </c>
      <c r="G4" s="15">
        <f t="shared" si="1"/>
        <v>8.0373831775700921</v>
      </c>
      <c r="H4" s="41">
        <v>10.7</v>
      </c>
      <c r="I4" s="41">
        <v>20.12</v>
      </c>
    </row>
    <row r="5" spans="1:9" x14ac:dyDescent="0.25">
      <c r="A5" s="17">
        <v>2010</v>
      </c>
      <c r="B5" s="12">
        <v>49.1</v>
      </c>
      <c r="C5" s="13">
        <v>19.5</v>
      </c>
      <c r="D5" s="13">
        <v>17.600000000000001</v>
      </c>
      <c r="E5" s="13">
        <v>8.1</v>
      </c>
      <c r="F5" s="14">
        <f t="shared" si="0"/>
        <v>94.299999999999983</v>
      </c>
      <c r="G5" s="15">
        <f t="shared" si="1"/>
        <v>9.1553398058252409</v>
      </c>
      <c r="H5" s="41">
        <v>10.3</v>
      </c>
      <c r="I5" s="13">
        <v>19.21</v>
      </c>
    </row>
    <row r="6" spans="1:9" x14ac:dyDescent="0.25">
      <c r="A6" s="22">
        <v>2011</v>
      </c>
      <c r="B6" s="15">
        <v>64.400000000000006</v>
      </c>
      <c r="C6" s="15">
        <v>16.100000000000001</v>
      </c>
      <c r="D6" s="15">
        <v>16.100000000000001</v>
      </c>
      <c r="E6" s="15">
        <v>12</v>
      </c>
      <c r="F6" s="14">
        <f t="shared" si="0"/>
        <v>108.6</v>
      </c>
      <c r="G6" s="15">
        <f>F6/H6</f>
        <v>9.3138936535162937</v>
      </c>
      <c r="H6" s="43">
        <v>11.66</v>
      </c>
      <c r="I6" s="15">
        <v>21.15</v>
      </c>
    </row>
    <row r="7" spans="1:9" x14ac:dyDescent="0.25">
      <c r="A7" s="22">
        <v>2012</v>
      </c>
      <c r="B7" s="12">
        <v>70.2</v>
      </c>
      <c r="C7" s="13">
        <v>20.8</v>
      </c>
      <c r="D7" s="13">
        <v>19.7</v>
      </c>
      <c r="E7" s="13">
        <v>11.8</v>
      </c>
      <c r="F7" s="14">
        <f t="shared" si="0"/>
        <v>122.5</v>
      </c>
      <c r="G7" s="12">
        <f>F7/H7</f>
        <v>10.515021459227468</v>
      </c>
      <c r="H7" s="41">
        <v>11.65</v>
      </c>
      <c r="I7" s="13">
        <v>16.843192887000001</v>
      </c>
    </row>
    <row r="8" spans="1:9" x14ac:dyDescent="0.25">
      <c r="A8" s="23">
        <v>2013</v>
      </c>
      <c r="B8" s="12">
        <v>62.134</v>
      </c>
      <c r="C8" s="13">
        <v>25.844000000000001</v>
      </c>
      <c r="D8" s="13">
        <v>19.3</v>
      </c>
      <c r="E8" s="13">
        <v>13.041</v>
      </c>
      <c r="F8" s="14">
        <f>SUM(B8:E8)</f>
        <v>120.319</v>
      </c>
      <c r="G8" s="12">
        <f t="shared" ref="G8:G10" si="2">F8/H8</f>
        <v>10.257374254049445</v>
      </c>
      <c r="H8" s="41">
        <v>11.73</v>
      </c>
      <c r="I8" s="13">
        <v>26.189722942</v>
      </c>
    </row>
    <row r="9" spans="1:9" x14ac:dyDescent="0.25">
      <c r="A9" s="23" t="s">
        <v>10</v>
      </c>
      <c r="B9" s="34">
        <v>74.572500000000005</v>
      </c>
      <c r="C9" s="41">
        <v>19.600000000000001</v>
      </c>
      <c r="D9" s="41">
        <v>14.7</v>
      </c>
      <c r="E9" s="41">
        <v>10.318</v>
      </c>
      <c r="F9" s="14">
        <f t="shared" ref="F9:F10" si="3">SUM(B9:E9)</f>
        <v>119.19050000000001</v>
      </c>
      <c r="G9" s="12">
        <f t="shared" si="2"/>
        <v>12.761295503211993</v>
      </c>
      <c r="H9" s="41">
        <v>9.34</v>
      </c>
      <c r="I9" s="41">
        <v>11.869673507</v>
      </c>
    </row>
    <row r="10" spans="1:9" x14ac:dyDescent="0.25">
      <c r="A10" s="23" t="s">
        <v>11</v>
      </c>
      <c r="B10" s="34">
        <v>70.116500000000002</v>
      </c>
      <c r="C10" s="41">
        <v>17.64</v>
      </c>
      <c r="D10" s="41">
        <v>12.445</v>
      </c>
      <c r="E10" s="41">
        <v>13.601000000000001</v>
      </c>
      <c r="F10" s="14">
        <f t="shared" si="3"/>
        <v>113.80250000000001</v>
      </c>
      <c r="G10" s="12">
        <f t="shared" si="2"/>
        <v>13.9824414900249</v>
      </c>
      <c r="H10" s="41">
        <v>8.1389577121554151</v>
      </c>
      <c r="I10" s="24"/>
    </row>
    <row r="11" spans="1:9" x14ac:dyDescent="0.25">
      <c r="A11" t="s">
        <v>12</v>
      </c>
      <c r="B11" t="s">
        <v>59</v>
      </c>
    </row>
    <row r="13" spans="1:9" x14ac:dyDescent="0.25">
      <c r="A13" t="s">
        <v>14</v>
      </c>
    </row>
  </sheetData>
  <mergeCells count="1">
    <mergeCell ref="B1:F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38.1</v>
      </c>
      <c r="C3" s="13">
        <v>1.9</v>
      </c>
      <c r="D3" s="13">
        <v>2.7</v>
      </c>
      <c r="E3" s="13">
        <v>1.2</v>
      </c>
      <c r="F3" s="14">
        <v>43.9</v>
      </c>
      <c r="G3" s="15">
        <v>6.9</v>
      </c>
      <c r="H3" s="13">
        <v>6.4</v>
      </c>
      <c r="I3" s="16">
        <v>3.05</v>
      </c>
    </row>
    <row r="4" spans="1:9" x14ac:dyDescent="0.25">
      <c r="A4" s="17">
        <v>2006</v>
      </c>
      <c r="B4" s="12">
        <v>34.799999999999997</v>
      </c>
      <c r="C4" s="13">
        <v>2</v>
      </c>
      <c r="D4" s="13">
        <v>4.4000000000000004</v>
      </c>
      <c r="E4" s="13">
        <v>1.3</v>
      </c>
      <c r="F4" s="14">
        <v>42.4</v>
      </c>
      <c r="G4" s="15">
        <v>6.83</v>
      </c>
      <c r="H4" s="13">
        <v>6.2</v>
      </c>
      <c r="I4" s="16">
        <v>7.31</v>
      </c>
    </row>
    <row r="5" spans="1:9" x14ac:dyDescent="0.25">
      <c r="A5" s="17">
        <v>2007</v>
      </c>
      <c r="B5" s="12">
        <v>33.700000000000003</v>
      </c>
      <c r="C5" s="13">
        <v>1.5</v>
      </c>
      <c r="D5" s="13">
        <v>6.5</v>
      </c>
      <c r="E5" s="13">
        <v>1.8</v>
      </c>
      <c r="F5" s="14">
        <v>43.5</v>
      </c>
      <c r="G5" s="15">
        <v>6.8</v>
      </c>
      <c r="H5" s="13">
        <v>6.4</v>
      </c>
      <c r="I5" s="16">
        <v>11.39</v>
      </c>
    </row>
    <row r="6" spans="1:9" x14ac:dyDescent="0.25">
      <c r="A6" s="17">
        <v>2008</v>
      </c>
      <c r="B6" s="12">
        <v>32.4</v>
      </c>
      <c r="C6" s="13">
        <v>4.9000000000000004</v>
      </c>
      <c r="D6" s="13">
        <v>5.7</v>
      </c>
      <c r="E6" s="13">
        <v>1.9</v>
      </c>
      <c r="F6" s="14">
        <v>44.9</v>
      </c>
      <c r="G6" s="15">
        <v>7.1</v>
      </c>
      <c r="H6" s="13">
        <v>6.33</v>
      </c>
      <c r="I6" s="16">
        <v>5.19</v>
      </c>
    </row>
    <row r="7" spans="1:9" x14ac:dyDescent="0.25">
      <c r="A7" s="17">
        <v>2009</v>
      </c>
      <c r="B7" s="12">
        <v>43.7</v>
      </c>
      <c r="C7" s="13">
        <v>3.9</v>
      </c>
      <c r="D7" s="13">
        <v>4.0999999999999996</v>
      </c>
      <c r="E7" s="13">
        <v>3.8</v>
      </c>
      <c r="F7" s="14">
        <v>55.6</v>
      </c>
      <c r="G7" s="15">
        <v>9.42</v>
      </c>
      <c r="H7" s="13">
        <v>5.9</v>
      </c>
      <c r="I7" s="16">
        <v>9.83</v>
      </c>
    </row>
    <row r="8" spans="1:9" x14ac:dyDescent="0.25">
      <c r="A8" s="17">
        <v>2010</v>
      </c>
      <c r="B8" s="12">
        <v>37.700000000000003</v>
      </c>
      <c r="C8" s="13">
        <v>2</v>
      </c>
      <c r="D8" s="13">
        <v>2</v>
      </c>
      <c r="E8" s="13">
        <v>3.3</v>
      </c>
      <c r="F8" s="14">
        <v>44.9</v>
      </c>
      <c r="G8" s="15">
        <v>7.48</v>
      </c>
      <c r="H8" s="13">
        <v>6</v>
      </c>
      <c r="I8" s="33">
        <v>4.53</v>
      </c>
    </row>
    <row r="9" spans="1:9" x14ac:dyDescent="0.25">
      <c r="A9" s="63">
        <v>2011</v>
      </c>
      <c r="B9" s="64">
        <v>41.8</v>
      </c>
      <c r="C9" s="65">
        <v>3.9</v>
      </c>
      <c r="D9" s="65">
        <v>2.6</v>
      </c>
      <c r="E9" s="65">
        <v>3.5</v>
      </c>
      <c r="F9" s="66">
        <v>51.7</v>
      </c>
      <c r="G9" s="12">
        <f>F9/H9</f>
        <v>7.2919605077574037</v>
      </c>
      <c r="H9" s="67">
        <v>7.0900000000000016</v>
      </c>
      <c r="I9" s="68">
        <v>9.77</v>
      </c>
    </row>
    <row r="10" spans="1:9" x14ac:dyDescent="0.25">
      <c r="A10" s="22">
        <v>2012</v>
      </c>
      <c r="B10" s="12">
        <v>42</v>
      </c>
      <c r="C10" s="13">
        <v>5.5</v>
      </c>
      <c r="D10" s="13">
        <v>3.8</v>
      </c>
      <c r="E10" s="13">
        <v>1.4</v>
      </c>
      <c r="F10" s="14">
        <v>52.7</v>
      </c>
      <c r="G10" s="12">
        <f>F10/H10</f>
        <v>8.5</v>
      </c>
      <c r="H10" s="13">
        <v>6.2</v>
      </c>
      <c r="I10" s="13">
        <v>4.6031000000000004</v>
      </c>
    </row>
    <row r="11" spans="1:9" ht="15" customHeight="1" x14ac:dyDescent="0.25">
      <c r="A11" s="23">
        <v>2013</v>
      </c>
      <c r="B11" s="69">
        <v>23.988</v>
      </c>
      <c r="C11" s="70">
        <v>6.9580000000000002</v>
      </c>
      <c r="D11" s="70">
        <v>4.5599999999999996</v>
      </c>
      <c r="E11" s="70">
        <v>2.415</v>
      </c>
      <c r="F11" s="71">
        <f>SUM(B11:E11)</f>
        <v>37.920999999999999</v>
      </c>
      <c r="G11" s="34">
        <f t="shared" ref="G11:G13" si="0">F11/H11</f>
        <v>5.2668055555555551</v>
      </c>
      <c r="H11" s="41">
        <v>7.2</v>
      </c>
      <c r="I11" s="72">
        <v>7.9960000000000004</v>
      </c>
    </row>
    <row r="12" spans="1:9" x14ac:dyDescent="0.25">
      <c r="A12" s="23" t="s">
        <v>10</v>
      </c>
      <c r="B12" s="69">
        <v>22.675999999999998</v>
      </c>
      <c r="C12" s="70">
        <v>1.96</v>
      </c>
      <c r="D12" s="70">
        <v>6.56</v>
      </c>
      <c r="E12" s="70">
        <v>3.7519999999999998</v>
      </c>
      <c r="F12" s="71">
        <f>SUM(B12:E12)</f>
        <v>34.948</v>
      </c>
      <c r="G12" s="34">
        <f>F12/H12</f>
        <v>4.8460357575274724</v>
      </c>
      <c r="H12" s="41">
        <v>7.2116677937661464</v>
      </c>
      <c r="I12" s="75">
        <v>15.55</v>
      </c>
    </row>
    <row r="13" spans="1:9" x14ac:dyDescent="0.25">
      <c r="A13" s="23" t="s">
        <v>11</v>
      </c>
      <c r="B13" s="69">
        <v>29.466000000000001</v>
      </c>
      <c r="C13" s="70">
        <v>3.92</v>
      </c>
      <c r="D13" s="70">
        <v>5.33</v>
      </c>
      <c r="E13" s="70">
        <v>7.0350000000000001</v>
      </c>
      <c r="F13" s="71">
        <f>SUM(B13:E13)</f>
        <v>45.751000000000005</v>
      </c>
      <c r="G13" s="34">
        <f t="shared" si="0"/>
        <v>6.1698571701234846</v>
      </c>
      <c r="H13" s="41">
        <v>7.4152445897032555</v>
      </c>
      <c r="I13" s="73"/>
    </row>
    <row r="14" spans="1:9" x14ac:dyDescent="0.25">
      <c r="A14" t="s">
        <v>12</v>
      </c>
      <c r="B14" t="s">
        <v>49</v>
      </c>
    </row>
    <row r="16" spans="1:9" x14ac:dyDescent="0.25">
      <c r="A16" t="s">
        <v>14</v>
      </c>
    </row>
    <row r="19" spans="7:10" x14ac:dyDescent="0.25">
      <c r="J19" t="s">
        <v>50</v>
      </c>
    </row>
    <row r="20" spans="7:10" x14ac:dyDescent="0.25">
      <c r="H20" s="25"/>
    </row>
    <row r="21" spans="7:10" x14ac:dyDescent="0.25">
      <c r="G21" s="25"/>
    </row>
  </sheetData>
  <mergeCells count="1">
    <mergeCell ref="B1:F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136.69999999999999</v>
      </c>
      <c r="C3" s="13">
        <v>10.3</v>
      </c>
      <c r="D3" s="13">
        <v>6.8</v>
      </c>
      <c r="E3" s="13">
        <v>3</v>
      </c>
      <c r="F3" s="14">
        <v>156.80000000000001</v>
      </c>
      <c r="G3" s="15">
        <v>20.9</v>
      </c>
      <c r="H3" s="13">
        <v>7.5</v>
      </c>
      <c r="I3" s="16">
        <v>8</v>
      </c>
    </row>
    <row r="4" spans="1:9" x14ac:dyDescent="0.25">
      <c r="A4" s="17">
        <v>2006</v>
      </c>
      <c r="B4" s="12">
        <v>144.19999999999999</v>
      </c>
      <c r="C4" s="13">
        <v>10.199999999999999</v>
      </c>
      <c r="D4" s="13">
        <v>5.8</v>
      </c>
      <c r="E4" s="13">
        <v>2.9</v>
      </c>
      <c r="F4" s="14">
        <v>163.1</v>
      </c>
      <c r="G4" s="15">
        <v>22</v>
      </c>
      <c r="H4" s="13">
        <v>7.4</v>
      </c>
      <c r="I4" s="16">
        <v>7.5</v>
      </c>
    </row>
    <row r="5" spans="1:9" x14ac:dyDescent="0.25">
      <c r="A5" s="17">
        <v>2007</v>
      </c>
      <c r="B5" s="12">
        <v>187.8</v>
      </c>
      <c r="C5" s="13">
        <v>12.3</v>
      </c>
      <c r="D5" s="13">
        <v>7.8</v>
      </c>
      <c r="E5" s="13">
        <v>1.7</v>
      </c>
      <c r="F5" s="14">
        <v>209.5</v>
      </c>
      <c r="G5" s="15">
        <v>27.6</v>
      </c>
      <c r="H5" s="13">
        <v>7.6</v>
      </c>
      <c r="I5" s="16">
        <v>1</v>
      </c>
    </row>
    <row r="6" spans="1:9" x14ac:dyDescent="0.25">
      <c r="A6" s="17">
        <v>2008</v>
      </c>
      <c r="B6" s="12">
        <v>212.2</v>
      </c>
      <c r="C6" s="13">
        <v>20</v>
      </c>
      <c r="D6" s="13">
        <v>8.5</v>
      </c>
      <c r="E6" s="13">
        <v>3.3</v>
      </c>
      <c r="F6" s="14">
        <v>244</v>
      </c>
      <c r="G6" s="15">
        <v>30.1</v>
      </c>
      <c r="H6" s="13">
        <v>8.1</v>
      </c>
      <c r="I6" s="16">
        <v>15</v>
      </c>
    </row>
    <row r="7" spans="1:9" x14ac:dyDescent="0.25">
      <c r="A7" s="17">
        <v>2009</v>
      </c>
      <c r="B7" s="12">
        <v>104</v>
      </c>
      <c r="C7" s="13">
        <v>5.9</v>
      </c>
      <c r="D7" s="13">
        <v>4.3</v>
      </c>
      <c r="E7" s="13">
        <v>0.4</v>
      </c>
      <c r="F7" s="14">
        <v>114.6</v>
      </c>
      <c r="G7" s="15">
        <v>29.3</v>
      </c>
      <c r="H7" s="13">
        <v>8.8000000000000007</v>
      </c>
      <c r="I7" s="16">
        <v>9</v>
      </c>
    </row>
    <row r="8" spans="1:9" x14ac:dyDescent="0.25">
      <c r="A8" s="17">
        <v>2010</v>
      </c>
      <c r="B8" s="12">
        <v>205.5</v>
      </c>
      <c r="C8" s="13">
        <v>29.5</v>
      </c>
      <c r="D8" s="13">
        <v>7.7</v>
      </c>
      <c r="E8" s="13">
        <v>3.6</v>
      </c>
      <c r="F8" s="14">
        <v>246.4</v>
      </c>
      <c r="G8" s="15">
        <v>29.5</v>
      </c>
      <c r="H8" s="13">
        <v>8.35</v>
      </c>
      <c r="I8" s="27">
        <v>10</v>
      </c>
    </row>
    <row r="9" spans="1:9" x14ac:dyDescent="0.25">
      <c r="A9" s="22">
        <v>2011</v>
      </c>
      <c r="B9" s="12">
        <v>175.9</v>
      </c>
      <c r="C9" s="15">
        <v>11.9</v>
      </c>
      <c r="D9" s="15">
        <v>7.7</v>
      </c>
      <c r="E9" s="15">
        <v>3.8</v>
      </c>
      <c r="F9" s="14">
        <v>199.2</v>
      </c>
      <c r="G9" s="15">
        <f>F9/H9</f>
        <v>22.636363636363633</v>
      </c>
      <c r="H9" s="15">
        <v>8.8000000000000007</v>
      </c>
      <c r="I9" s="52">
        <v>8.5</v>
      </c>
    </row>
    <row r="10" spans="1:9" x14ac:dyDescent="0.25">
      <c r="A10" s="22">
        <v>2012</v>
      </c>
      <c r="B10" s="12">
        <v>159</v>
      </c>
      <c r="C10" s="13">
        <v>26.6</v>
      </c>
      <c r="D10" s="13">
        <v>9.1</v>
      </c>
      <c r="E10" s="13">
        <v>5.2</v>
      </c>
      <c r="F10" s="14">
        <v>200</v>
      </c>
      <c r="G10" s="12">
        <f>F10/H10</f>
        <v>21.978021978021978</v>
      </c>
      <c r="H10" s="13">
        <v>9.1</v>
      </c>
      <c r="I10" s="13">
        <v>8.5</v>
      </c>
    </row>
    <row r="11" spans="1:9" x14ac:dyDescent="0.25">
      <c r="A11" s="22">
        <v>2013</v>
      </c>
      <c r="B11" s="12">
        <v>164.1</v>
      </c>
      <c r="C11" s="13">
        <v>13.2</v>
      </c>
      <c r="D11" s="13">
        <v>8.1999999999999993</v>
      </c>
      <c r="E11" s="13">
        <v>6.202</v>
      </c>
      <c r="F11" s="14">
        <f>SUM(B11:E11)</f>
        <v>191.70199999999997</v>
      </c>
      <c r="G11" s="12">
        <f t="shared" ref="G11:G13" si="0">F11/H11</f>
        <v>20.622596280056111</v>
      </c>
      <c r="H11" s="13">
        <v>9.2957257852830537</v>
      </c>
      <c r="I11" s="13">
        <v>9.75</v>
      </c>
    </row>
    <row r="12" spans="1:9" x14ac:dyDescent="0.25">
      <c r="A12" s="23" t="s">
        <v>10</v>
      </c>
      <c r="B12" s="34">
        <v>175.351</v>
      </c>
      <c r="C12" s="41">
        <v>36.1</v>
      </c>
      <c r="D12" s="41">
        <v>9.0210000000000008</v>
      </c>
      <c r="E12" s="41">
        <v>7.1909999999999998</v>
      </c>
      <c r="F12" s="14">
        <f t="shared" ref="F12:F13" si="1">SUM(B12:E12)</f>
        <v>227.66299999999998</v>
      </c>
      <c r="G12" s="12">
        <f t="shared" si="0"/>
        <v>24.799138516787458</v>
      </c>
      <c r="H12" s="13">
        <v>9.1802785748338174</v>
      </c>
      <c r="I12" s="41">
        <v>13.5</v>
      </c>
    </row>
    <row r="13" spans="1:9" x14ac:dyDescent="0.25">
      <c r="A13" s="23" t="s">
        <v>11</v>
      </c>
      <c r="B13" s="34">
        <v>191.02699999999999</v>
      </c>
      <c r="C13" s="41">
        <v>22.8</v>
      </c>
      <c r="D13" s="41">
        <v>7.89</v>
      </c>
      <c r="E13" s="41">
        <v>7.1909999999999998</v>
      </c>
      <c r="F13" s="14">
        <f t="shared" si="1"/>
        <v>228.90799999999999</v>
      </c>
      <c r="G13" s="12">
        <f t="shared" si="0"/>
        <v>24.847346890598015</v>
      </c>
      <c r="H13" s="41">
        <v>9.2125731172778238</v>
      </c>
      <c r="I13" s="24"/>
    </row>
    <row r="14" spans="1:9" x14ac:dyDescent="0.25">
      <c r="A14" t="s">
        <v>12</v>
      </c>
      <c r="B14" t="s">
        <v>51</v>
      </c>
    </row>
    <row r="16" spans="1:9" x14ac:dyDescent="0.25">
      <c r="A16" t="s">
        <v>14</v>
      </c>
    </row>
    <row r="19" spans="8:9" x14ac:dyDescent="0.25">
      <c r="I19" s="25"/>
    </row>
    <row r="20" spans="8:9" x14ac:dyDescent="0.25">
      <c r="H20" s="25"/>
    </row>
  </sheetData>
  <mergeCells count="1">
    <mergeCell ref="B1:F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315</v>
      </c>
      <c r="C3" s="13">
        <v>24.6</v>
      </c>
      <c r="D3" s="13">
        <v>14.9</v>
      </c>
      <c r="E3" s="13">
        <v>5.6</v>
      </c>
      <c r="F3" s="14">
        <v>360.1</v>
      </c>
      <c r="G3" s="15">
        <v>22.9</v>
      </c>
      <c r="H3" s="13">
        <v>15.7</v>
      </c>
      <c r="I3" s="16">
        <v>13.7</v>
      </c>
    </row>
    <row r="4" spans="1:9" x14ac:dyDescent="0.25">
      <c r="A4" s="17">
        <v>2006</v>
      </c>
      <c r="B4" s="12">
        <v>209.9</v>
      </c>
      <c r="C4" s="13">
        <v>32</v>
      </c>
      <c r="D4" s="13">
        <v>14</v>
      </c>
      <c r="E4" s="13">
        <v>7.4</v>
      </c>
      <c r="F4" s="14">
        <v>352.4</v>
      </c>
      <c r="G4" s="15">
        <v>22.4</v>
      </c>
      <c r="H4" s="13">
        <v>15.7</v>
      </c>
      <c r="I4" s="16">
        <v>5.07</v>
      </c>
    </row>
    <row r="5" spans="1:9" x14ac:dyDescent="0.25">
      <c r="A5" s="17">
        <v>2007</v>
      </c>
      <c r="B5" s="12">
        <v>292.8</v>
      </c>
      <c r="C5" s="13">
        <v>39.799999999999997</v>
      </c>
      <c r="D5" s="13">
        <v>13.2</v>
      </c>
      <c r="E5" s="13">
        <v>9.4</v>
      </c>
      <c r="F5" s="14">
        <v>355.2</v>
      </c>
      <c r="G5" s="15">
        <v>22.5</v>
      </c>
      <c r="H5" s="13">
        <v>15.8</v>
      </c>
      <c r="I5" s="16">
        <v>8</v>
      </c>
    </row>
    <row r="6" spans="1:9" x14ac:dyDescent="0.25">
      <c r="A6" s="17">
        <v>2008</v>
      </c>
      <c r="B6" s="12">
        <v>309.60000000000002</v>
      </c>
      <c r="C6" s="13">
        <v>31.3</v>
      </c>
      <c r="D6" s="13">
        <v>16.7</v>
      </c>
      <c r="E6" s="13">
        <v>7.1</v>
      </c>
      <c r="F6" s="14">
        <v>364.7</v>
      </c>
      <c r="G6" s="15">
        <v>21.5</v>
      </c>
      <c r="H6" s="13">
        <v>16.95</v>
      </c>
      <c r="I6" s="16">
        <v>12.42</v>
      </c>
    </row>
    <row r="7" spans="1:9" x14ac:dyDescent="0.25">
      <c r="A7" s="17">
        <v>2009</v>
      </c>
      <c r="B7" s="12">
        <v>299.39999999999998</v>
      </c>
      <c r="C7" s="13">
        <v>32.4</v>
      </c>
      <c r="D7" s="13">
        <v>17.399999999999999</v>
      </c>
      <c r="E7" s="13">
        <v>6.7</v>
      </c>
      <c r="F7" s="14">
        <v>355.9</v>
      </c>
      <c r="G7" s="15">
        <v>21.2</v>
      </c>
      <c r="H7" s="13">
        <v>16.8</v>
      </c>
      <c r="I7" s="16">
        <v>12.9</v>
      </c>
    </row>
    <row r="8" spans="1:9" x14ac:dyDescent="0.25">
      <c r="A8" s="17">
        <v>2010</v>
      </c>
      <c r="B8" s="12">
        <v>296.3</v>
      </c>
      <c r="C8" s="13">
        <v>30</v>
      </c>
      <c r="D8" s="13">
        <v>17.3</v>
      </c>
      <c r="E8" s="13">
        <v>6.8</v>
      </c>
      <c r="F8" s="14">
        <v>350.4</v>
      </c>
      <c r="G8" s="15">
        <v>21.76</v>
      </c>
      <c r="H8" s="13">
        <v>16.100000000000001</v>
      </c>
      <c r="I8" s="27">
        <v>5.08</v>
      </c>
    </row>
    <row r="9" spans="1:9" x14ac:dyDescent="0.25">
      <c r="A9" s="22">
        <v>2011</v>
      </c>
      <c r="B9" s="34">
        <v>362.8</v>
      </c>
      <c r="C9" s="41">
        <v>28.3</v>
      </c>
      <c r="D9" s="41">
        <v>12.2</v>
      </c>
      <c r="E9" s="41">
        <v>7.9</v>
      </c>
      <c r="F9" s="45">
        <v>411.2</v>
      </c>
      <c r="G9" s="12">
        <f>F9/H9</f>
        <v>23.403528742174156</v>
      </c>
      <c r="H9" s="13">
        <v>17.570000000000004</v>
      </c>
      <c r="I9" s="41">
        <v>8.7899999999999991</v>
      </c>
    </row>
    <row r="10" spans="1:9" x14ac:dyDescent="0.25">
      <c r="A10" s="22">
        <v>2012</v>
      </c>
      <c r="B10" s="34">
        <v>374.4</v>
      </c>
      <c r="C10" s="41">
        <v>34.1</v>
      </c>
      <c r="D10" s="41">
        <v>14.6</v>
      </c>
      <c r="E10" s="41">
        <v>7.9</v>
      </c>
      <c r="F10" s="45">
        <v>430.9</v>
      </c>
      <c r="G10" s="12">
        <f>F10/H10</f>
        <v>23.495092693565976</v>
      </c>
      <c r="H10" s="13">
        <v>18.34</v>
      </c>
      <c r="I10" s="41">
        <v>14.792</v>
      </c>
    </row>
    <row r="11" spans="1:9" x14ac:dyDescent="0.25">
      <c r="A11" s="46">
        <v>2013</v>
      </c>
      <c r="B11" s="34">
        <v>392.53</v>
      </c>
      <c r="C11" s="41">
        <v>39.506999999999998</v>
      </c>
      <c r="D11" s="41">
        <v>17.3</v>
      </c>
      <c r="E11" s="41">
        <v>8.4169999999999998</v>
      </c>
      <c r="F11" s="45">
        <f>SUM(B11:E11)</f>
        <v>457.75399999999996</v>
      </c>
      <c r="G11" s="12">
        <f t="shared" ref="G11:G13" si="0">F11/H11</f>
        <v>24.852384383054851</v>
      </c>
      <c r="H11" s="13">
        <v>18.418916790620351</v>
      </c>
      <c r="I11" s="41">
        <v>16.466999999999999</v>
      </c>
    </row>
    <row r="12" spans="1:9" x14ac:dyDescent="0.25">
      <c r="A12" s="46" t="s">
        <v>10</v>
      </c>
      <c r="B12" s="34">
        <v>379.16399999999999</v>
      </c>
      <c r="C12" s="41">
        <v>42.75</v>
      </c>
      <c r="D12" s="41">
        <v>14.981</v>
      </c>
      <c r="E12" s="41">
        <v>8.4600000000000009</v>
      </c>
      <c r="F12" s="45">
        <f t="shared" ref="F12:F13" si="1">SUM(B12:E12)</f>
        <v>445.35499999999996</v>
      </c>
      <c r="G12" s="12">
        <f t="shared" si="0"/>
        <v>24.389649507119383</v>
      </c>
      <c r="H12" s="13">
        <v>18.260000000000002</v>
      </c>
      <c r="I12" s="41">
        <v>18.437000000000001</v>
      </c>
    </row>
    <row r="13" spans="1:9" x14ac:dyDescent="0.25">
      <c r="A13" s="46" t="s">
        <v>11</v>
      </c>
      <c r="B13" s="34">
        <v>415.83499999999998</v>
      </c>
      <c r="C13" s="41">
        <v>53.2</v>
      </c>
      <c r="D13" s="41">
        <v>16.847999999999999</v>
      </c>
      <c r="E13" s="41">
        <v>10.151999999999999</v>
      </c>
      <c r="F13" s="45">
        <f t="shared" si="1"/>
        <v>496.03499999999997</v>
      </c>
      <c r="G13" s="12">
        <f t="shared" si="0"/>
        <v>26.817614258378512</v>
      </c>
      <c r="H13" s="41">
        <v>18.496611787345174</v>
      </c>
      <c r="I13" s="24"/>
    </row>
    <row r="14" spans="1:9" x14ac:dyDescent="0.25">
      <c r="A14" t="s">
        <v>12</v>
      </c>
      <c r="B14" t="s">
        <v>52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19" sqref="C19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112</v>
      </c>
      <c r="C3" s="13">
        <v>19.399999999999999</v>
      </c>
      <c r="D3" s="13">
        <v>1.5</v>
      </c>
      <c r="E3" s="13">
        <v>1.1000000000000001</v>
      </c>
      <c r="F3" s="14">
        <v>134</v>
      </c>
      <c r="G3" s="43"/>
      <c r="H3" s="41"/>
      <c r="I3" s="16">
        <v>0</v>
      </c>
    </row>
    <row r="4" spans="1:9" x14ac:dyDescent="0.25">
      <c r="A4" s="17">
        <v>2006</v>
      </c>
      <c r="B4" s="12">
        <v>0</v>
      </c>
      <c r="C4" s="13">
        <v>22.1</v>
      </c>
      <c r="D4" s="13">
        <v>0</v>
      </c>
      <c r="E4" s="13">
        <v>0</v>
      </c>
      <c r="F4" s="14">
        <v>22.1</v>
      </c>
      <c r="G4" s="43"/>
      <c r="H4" s="41"/>
      <c r="I4" s="16">
        <v>0</v>
      </c>
    </row>
    <row r="5" spans="1:9" x14ac:dyDescent="0.25">
      <c r="A5" s="17">
        <v>2007</v>
      </c>
      <c r="B5" s="12">
        <v>0</v>
      </c>
      <c r="C5" s="13">
        <v>22.6</v>
      </c>
      <c r="D5" s="13">
        <v>0</v>
      </c>
      <c r="E5" s="13">
        <v>0</v>
      </c>
      <c r="F5" s="14">
        <v>22.6</v>
      </c>
      <c r="G5" s="43"/>
      <c r="H5" s="41"/>
      <c r="I5" s="16">
        <v>0.5</v>
      </c>
    </row>
    <row r="6" spans="1:9" x14ac:dyDescent="0.25">
      <c r="A6" s="17">
        <v>2008</v>
      </c>
      <c r="B6" s="12">
        <v>0</v>
      </c>
      <c r="C6" s="13">
        <v>21.9</v>
      </c>
      <c r="D6" s="13">
        <v>0</v>
      </c>
      <c r="E6" s="13">
        <v>0</v>
      </c>
      <c r="F6" s="14">
        <v>21.9</v>
      </c>
      <c r="G6" s="43"/>
      <c r="H6" s="41"/>
      <c r="I6" s="16">
        <v>0.5</v>
      </c>
    </row>
    <row r="7" spans="1:9" x14ac:dyDescent="0.25">
      <c r="A7" s="17">
        <v>2009</v>
      </c>
      <c r="B7" s="12">
        <v>0</v>
      </c>
      <c r="C7" s="13">
        <v>25.2</v>
      </c>
      <c r="D7" s="13">
        <v>0</v>
      </c>
      <c r="E7" s="13">
        <v>0</v>
      </c>
      <c r="F7" s="14">
        <v>25.2</v>
      </c>
      <c r="G7" s="43"/>
      <c r="H7" s="41"/>
      <c r="I7" s="16">
        <v>2</v>
      </c>
    </row>
    <row r="8" spans="1:9" x14ac:dyDescent="0.25">
      <c r="A8" s="17">
        <v>2010</v>
      </c>
      <c r="B8" s="12">
        <v>0</v>
      </c>
      <c r="C8" s="13">
        <v>25</v>
      </c>
      <c r="D8" s="13">
        <v>0</v>
      </c>
      <c r="E8" s="13">
        <v>0</v>
      </c>
      <c r="F8" s="14">
        <v>25</v>
      </c>
      <c r="G8" s="43">
        <f>F8/H8</f>
        <v>4.3859649122807012</v>
      </c>
      <c r="H8" s="41">
        <v>5.7</v>
      </c>
      <c r="I8" s="27">
        <v>0</v>
      </c>
    </row>
    <row r="9" spans="1:9" x14ac:dyDescent="0.25">
      <c r="A9" s="22">
        <v>2011</v>
      </c>
      <c r="B9" s="12">
        <v>21</v>
      </c>
      <c r="C9" s="13">
        <v>24</v>
      </c>
      <c r="D9" s="13">
        <v>0</v>
      </c>
      <c r="E9" s="13">
        <v>0.6</v>
      </c>
      <c r="F9" s="14">
        <v>45.6</v>
      </c>
      <c r="G9" s="43">
        <f>F9/H9</f>
        <v>6.1621621621621623</v>
      </c>
      <c r="H9" s="41">
        <v>7.4</v>
      </c>
      <c r="I9" s="52">
        <v>1</v>
      </c>
    </row>
    <row r="10" spans="1:9" x14ac:dyDescent="0.25">
      <c r="A10" s="22">
        <v>2012</v>
      </c>
      <c r="B10" s="12">
        <v>25</v>
      </c>
      <c r="C10" s="13">
        <v>25.6</v>
      </c>
      <c r="D10" s="13">
        <v>0</v>
      </c>
      <c r="E10" s="13">
        <v>1.6</v>
      </c>
      <c r="F10" s="14">
        <v>52.3</v>
      </c>
      <c r="G10" s="12">
        <f>F10/H10</f>
        <v>8.3015873015873005</v>
      </c>
      <c r="H10" s="13">
        <v>6.3</v>
      </c>
      <c r="I10" s="13">
        <v>0.33329999999999999</v>
      </c>
    </row>
    <row r="11" spans="1:9" ht="15" customHeight="1" x14ac:dyDescent="0.25">
      <c r="A11" s="23">
        <v>2013</v>
      </c>
      <c r="B11" s="12">
        <v>35</v>
      </c>
      <c r="C11" s="13">
        <v>17.8</v>
      </c>
      <c r="D11" s="13">
        <v>0</v>
      </c>
      <c r="E11" s="13">
        <v>2.7719999999999998</v>
      </c>
      <c r="F11" s="14">
        <f>SUM(B11:E11)</f>
        <v>55.571999999999996</v>
      </c>
      <c r="G11" s="12">
        <f t="shared" ref="G11:G13" si="0">F11/H11</f>
        <v>7.5097297297297292</v>
      </c>
      <c r="H11" s="13">
        <v>7.4</v>
      </c>
      <c r="I11" s="13">
        <v>0</v>
      </c>
    </row>
    <row r="12" spans="1:9" x14ac:dyDescent="0.25">
      <c r="A12" s="23" t="s">
        <v>10</v>
      </c>
      <c r="B12" s="34">
        <v>29</v>
      </c>
      <c r="C12" s="41">
        <v>18.7</v>
      </c>
      <c r="D12" s="41">
        <v>0</v>
      </c>
      <c r="E12" s="41">
        <v>1.556</v>
      </c>
      <c r="F12" s="14">
        <f t="shared" ref="F12:F13" si="1">SUM(B12:E12)</f>
        <v>49.256</v>
      </c>
      <c r="G12" s="12" t="e">
        <f t="shared" si="0"/>
        <v>#DIV/0!</v>
      </c>
      <c r="H12" s="24"/>
      <c r="I12" s="41">
        <v>0</v>
      </c>
    </row>
    <row r="13" spans="1:9" x14ac:dyDescent="0.25">
      <c r="A13" s="23" t="s">
        <v>11</v>
      </c>
      <c r="B13" s="34">
        <v>34</v>
      </c>
      <c r="C13" s="41">
        <v>17.324999999999999</v>
      </c>
      <c r="D13" s="41">
        <v>0</v>
      </c>
      <c r="E13" s="41">
        <v>1.556</v>
      </c>
      <c r="F13" s="14">
        <f t="shared" si="1"/>
        <v>52.881</v>
      </c>
      <c r="G13" s="12" t="e">
        <f t="shared" si="0"/>
        <v>#DIV/0!</v>
      </c>
      <c r="H13" s="24"/>
      <c r="I13" s="24"/>
    </row>
    <row r="14" spans="1:9" x14ac:dyDescent="0.25">
      <c r="A14" t="s">
        <v>12</v>
      </c>
      <c r="B14" t="s">
        <v>53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130.1</v>
      </c>
      <c r="C3" s="13">
        <v>3.5</v>
      </c>
      <c r="D3" s="13">
        <v>0</v>
      </c>
      <c r="E3" s="13">
        <v>0.4</v>
      </c>
      <c r="F3" s="14">
        <v>134</v>
      </c>
      <c r="G3" s="15">
        <v>11.1</v>
      </c>
      <c r="H3" s="13">
        <v>12.1</v>
      </c>
      <c r="I3" s="16">
        <v>2.5</v>
      </c>
    </row>
    <row r="4" spans="1:9" x14ac:dyDescent="0.25">
      <c r="A4" s="17">
        <v>2006</v>
      </c>
      <c r="B4" s="12">
        <v>113.3</v>
      </c>
      <c r="C4" s="13">
        <v>3.9</v>
      </c>
      <c r="D4" s="13">
        <v>1.1000000000000001</v>
      </c>
      <c r="E4" s="13">
        <v>2.1</v>
      </c>
      <c r="F4" s="14">
        <v>120.3</v>
      </c>
      <c r="G4" s="15">
        <v>8.8000000000000007</v>
      </c>
      <c r="H4" s="13">
        <v>13.6</v>
      </c>
      <c r="I4" s="16">
        <v>2.5</v>
      </c>
    </row>
    <row r="5" spans="1:9" x14ac:dyDescent="0.25">
      <c r="A5" s="17">
        <v>2007</v>
      </c>
      <c r="B5" s="12">
        <v>115.9</v>
      </c>
      <c r="C5" s="13">
        <v>5.3</v>
      </c>
      <c r="D5" s="13">
        <v>2.6</v>
      </c>
      <c r="E5" s="13">
        <v>1.3</v>
      </c>
      <c r="F5" s="14">
        <v>125.1</v>
      </c>
      <c r="G5" s="15">
        <v>9.6999999999999993</v>
      </c>
      <c r="H5" s="13">
        <v>12.9</v>
      </c>
      <c r="I5" s="16">
        <v>3</v>
      </c>
    </row>
    <row r="6" spans="1:9" x14ac:dyDescent="0.25">
      <c r="A6" s="17">
        <v>2008</v>
      </c>
      <c r="B6" s="12">
        <v>134.19999999999999</v>
      </c>
      <c r="C6" s="13">
        <v>6.8</v>
      </c>
      <c r="D6" s="13">
        <v>2.5</v>
      </c>
      <c r="E6" s="13">
        <v>1.2</v>
      </c>
      <c r="F6" s="14">
        <v>144.80000000000001</v>
      </c>
      <c r="G6" s="15">
        <v>11.9</v>
      </c>
      <c r="H6" s="13">
        <v>12.2</v>
      </c>
      <c r="I6" s="16">
        <v>6.17</v>
      </c>
    </row>
    <row r="7" spans="1:9" x14ac:dyDescent="0.25">
      <c r="A7" s="17">
        <v>2009</v>
      </c>
      <c r="B7" s="12">
        <v>161.30000000000001</v>
      </c>
      <c r="C7" s="13">
        <v>9.1999999999999993</v>
      </c>
      <c r="D7" s="13">
        <v>5.4</v>
      </c>
      <c r="E7" s="13">
        <v>0.8</v>
      </c>
      <c r="F7" s="14">
        <v>176.8</v>
      </c>
      <c r="G7" s="15">
        <v>13.6</v>
      </c>
      <c r="H7" s="13">
        <v>13</v>
      </c>
      <c r="I7" s="16">
        <v>7.34</v>
      </c>
    </row>
    <row r="8" spans="1:9" x14ac:dyDescent="0.25">
      <c r="A8" s="17">
        <v>2010</v>
      </c>
      <c r="B8" s="12">
        <v>168.8</v>
      </c>
      <c r="C8" s="13">
        <v>43.1</v>
      </c>
      <c r="D8" s="13">
        <v>9</v>
      </c>
      <c r="E8" s="13">
        <v>0.8</v>
      </c>
      <c r="F8" s="14">
        <v>221.7</v>
      </c>
      <c r="G8" s="15">
        <v>16.920000000000002</v>
      </c>
      <c r="H8" s="13">
        <v>13.1</v>
      </c>
      <c r="I8" s="27">
        <v>6</v>
      </c>
    </row>
    <row r="9" spans="1:9" x14ac:dyDescent="0.25">
      <c r="A9" s="22">
        <v>2011</v>
      </c>
      <c r="B9" s="34">
        <v>181.7</v>
      </c>
      <c r="C9" s="41">
        <v>35</v>
      </c>
      <c r="D9" s="41">
        <v>8.1999999999999993</v>
      </c>
      <c r="E9" s="41">
        <v>1.7</v>
      </c>
      <c r="F9" s="45">
        <v>226.6</v>
      </c>
      <c r="G9" s="12">
        <f>F9/H9</f>
        <v>13.601440576230491</v>
      </c>
      <c r="H9" s="13">
        <v>16.66</v>
      </c>
      <c r="I9" s="41">
        <v>3.25</v>
      </c>
    </row>
    <row r="10" spans="1:9" x14ac:dyDescent="0.25">
      <c r="A10" s="22">
        <v>2012</v>
      </c>
      <c r="B10" s="34">
        <v>176.2</v>
      </c>
      <c r="C10" s="41">
        <v>10.199999999999999</v>
      </c>
      <c r="D10" s="41">
        <v>9</v>
      </c>
      <c r="E10" s="41">
        <v>2.6</v>
      </c>
      <c r="F10" s="45">
        <v>198</v>
      </c>
      <c r="G10" s="12">
        <f>F10/H10</f>
        <v>11.578947368421051</v>
      </c>
      <c r="H10" s="13">
        <v>17.100000000000001</v>
      </c>
      <c r="I10" s="41">
        <v>2.5</v>
      </c>
    </row>
    <row r="11" spans="1:9" x14ac:dyDescent="0.25">
      <c r="A11" s="46">
        <v>2013</v>
      </c>
      <c r="B11" s="34">
        <v>199.4</v>
      </c>
      <c r="C11" s="41">
        <v>12.6</v>
      </c>
      <c r="D11" s="41">
        <v>8.8000000000000007</v>
      </c>
      <c r="E11" s="41">
        <v>7.1</v>
      </c>
      <c r="F11" s="45">
        <f>SUM(B11:E11)</f>
        <v>227.9</v>
      </c>
      <c r="G11" s="12">
        <f t="shared" ref="G11:G13" si="0">F11/H11</f>
        <v>13.170715933256185</v>
      </c>
      <c r="H11" s="13">
        <v>17.303539242278418</v>
      </c>
      <c r="I11" s="41">
        <v>3.5</v>
      </c>
    </row>
    <row r="12" spans="1:9" x14ac:dyDescent="0.25">
      <c r="A12" s="46" t="s">
        <v>10</v>
      </c>
      <c r="B12" s="34">
        <v>210.56549999999999</v>
      </c>
      <c r="C12" s="41">
        <v>12.35</v>
      </c>
      <c r="D12" s="41">
        <v>8.4640000000000004</v>
      </c>
      <c r="E12" s="41">
        <v>10.997999999999999</v>
      </c>
      <c r="F12" s="45">
        <f t="shared" ref="F12:F13" si="1">SUM(B12:E12)</f>
        <v>242.37749999999997</v>
      </c>
      <c r="G12" s="12">
        <f t="shared" si="0"/>
        <v>14.241675832774593</v>
      </c>
      <c r="H12" s="13">
        <v>17.018888987924637</v>
      </c>
      <c r="I12" s="41">
        <v>3.9990000000000001</v>
      </c>
    </row>
    <row r="13" spans="1:9" x14ac:dyDescent="0.25">
      <c r="A13" s="46" t="s">
        <v>11</v>
      </c>
      <c r="B13" s="34">
        <v>251.57550000000001</v>
      </c>
      <c r="C13" s="41">
        <v>5.2249999999999996</v>
      </c>
      <c r="D13" s="41">
        <v>5.8879999999999999</v>
      </c>
      <c r="E13" s="41">
        <v>9.7289999999999992</v>
      </c>
      <c r="F13" s="45">
        <f t="shared" si="1"/>
        <v>272.41749999999996</v>
      </c>
      <c r="G13" s="12">
        <f t="shared" si="0"/>
        <v>20.571208151383658</v>
      </c>
      <c r="H13" s="41">
        <v>13.242659254394674</v>
      </c>
      <c r="I13" s="24"/>
    </row>
    <row r="14" spans="1:9" x14ac:dyDescent="0.25">
      <c r="A14" t="s">
        <v>12</v>
      </c>
      <c r="B14" t="s">
        <v>54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178.2</v>
      </c>
      <c r="C3" s="13">
        <v>14.4</v>
      </c>
      <c r="D3" s="13">
        <v>4.9000000000000004</v>
      </c>
      <c r="E3" s="13">
        <v>3.4</v>
      </c>
      <c r="F3" s="14">
        <v>200.9</v>
      </c>
      <c r="G3" s="15">
        <v>25.8</v>
      </c>
      <c r="H3" s="13">
        <v>7.8</v>
      </c>
      <c r="I3" s="16">
        <v>6.9</v>
      </c>
    </row>
    <row r="4" spans="1:9" x14ac:dyDescent="0.25">
      <c r="A4" s="17">
        <v>2006</v>
      </c>
      <c r="B4" s="12">
        <v>189.4</v>
      </c>
      <c r="C4" s="13">
        <v>12.5</v>
      </c>
      <c r="D4" s="13">
        <v>4.3</v>
      </c>
      <c r="E4" s="13">
        <v>3.7</v>
      </c>
      <c r="F4" s="14">
        <v>209.9</v>
      </c>
      <c r="G4" s="15">
        <v>24.7</v>
      </c>
      <c r="H4" s="13">
        <v>8.5</v>
      </c>
      <c r="I4" s="16">
        <v>8.5</v>
      </c>
    </row>
    <row r="5" spans="1:9" x14ac:dyDescent="0.25">
      <c r="A5" s="17">
        <v>2007</v>
      </c>
      <c r="B5" s="12">
        <v>188</v>
      </c>
      <c r="C5" s="13">
        <v>9.5</v>
      </c>
      <c r="D5" s="13">
        <v>4.5999999999999996</v>
      </c>
      <c r="E5" s="13">
        <v>6.4</v>
      </c>
      <c r="F5" s="14">
        <v>208.4</v>
      </c>
      <c r="G5" s="15">
        <v>22.9</v>
      </c>
      <c r="H5" s="13">
        <v>9.1</v>
      </c>
      <c r="I5" s="16">
        <v>3</v>
      </c>
    </row>
    <row r="6" spans="1:9" x14ac:dyDescent="0.25">
      <c r="A6" s="17">
        <v>2008</v>
      </c>
      <c r="B6" s="12">
        <v>211</v>
      </c>
      <c r="C6" s="13">
        <v>10.3</v>
      </c>
      <c r="D6" s="13">
        <v>8.1</v>
      </c>
      <c r="E6" s="13">
        <v>7.1</v>
      </c>
      <c r="F6" s="14">
        <v>236.5</v>
      </c>
      <c r="G6" s="15">
        <v>26.9</v>
      </c>
      <c r="H6" s="13">
        <v>8.8000000000000007</v>
      </c>
      <c r="I6" s="16">
        <v>6.68</v>
      </c>
    </row>
    <row r="7" spans="1:9" x14ac:dyDescent="0.25">
      <c r="A7" s="17">
        <v>2009</v>
      </c>
      <c r="B7" s="12">
        <v>240.8</v>
      </c>
      <c r="C7" s="13">
        <v>15.8</v>
      </c>
      <c r="D7" s="13">
        <v>7.5</v>
      </c>
      <c r="E7" s="13">
        <v>6.3</v>
      </c>
      <c r="F7" s="14">
        <v>270.3</v>
      </c>
      <c r="G7" s="15">
        <v>29.4</v>
      </c>
      <c r="H7" s="13">
        <v>9.1999999999999993</v>
      </c>
      <c r="I7" s="16">
        <v>6</v>
      </c>
    </row>
    <row r="8" spans="1:9" x14ac:dyDescent="0.25">
      <c r="A8" s="17">
        <v>2010</v>
      </c>
      <c r="B8" s="12">
        <v>223.1</v>
      </c>
      <c r="C8" s="13">
        <v>19.8</v>
      </c>
      <c r="D8" s="13">
        <v>6.8</v>
      </c>
      <c r="E8" s="13">
        <v>7.7</v>
      </c>
      <c r="F8" s="14">
        <v>257.5</v>
      </c>
      <c r="G8" s="15">
        <v>23.84</v>
      </c>
      <c r="H8" s="13">
        <v>10.8</v>
      </c>
      <c r="I8" s="27">
        <v>2.17</v>
      </c>
    </row>
    <row r="9" spans="1:9" x14ac:dyDescent="0.25">
      <c r="A9" s="22">
        <v>2011</v>
      </c>
      <c r="B9" s="34">
        <v>227.3</v>
      </c>
      <c r="C9" s="41">
        <v>24.1</v>
      </c>
      <c r="D9" s="41">
        <v>7.7</v>
      </c>
      <c r="E9" s="41">
        <v>8.1</v>
      </c>
      <c r="F9" s="45">
        <v>267.2</v>
      </c>
      <c r="G9" s="12">
        <f>F9/H9</f>
        <v>27.862356621480703</v>
      </c>
      <c r="H9" s="13">
        <v>9.5900000000000016</v>
      </c>
      <c r="I9" s="41">
        <v>3.75</v>
      </c>
    </row>
    <row r="10" spans="1:9" x14ac:dyDescent="0.25">
      <c r="A10" s="22">
        <v>2012</v>
      </c>
      <c r="B10" s="34">
        <v>238.1</v>
      </c>
      <c r="C10" s="41">
        <v>26.3</v>
      </c>
      <c r="D10" s="41">
        <v>9.8000000000000007</v>
      </c>
      <c r="E10" s="41">
        <v>9.1999999999999993</v>
      </c>
      <c r="F10" s="45">
        <v>283.3</v>
      </c>
      <c r="G10" s="12">
        <f>F10/H10</f>
        <v>27.801766437684005</v>
      </c>
      <c r="H10" s="13">
        <v>10.19</v>
      </c>
      <c r="I10" s="41">
        <v>2</v>
      </c>
    </row>
    <row r="11" spans="1:9" x14ac:dyDescent="0.25">
      <c r="A11" s="46">
        <v>2013</v>
      </c>
      <c r="B11" s="34">
        <v>204.61</v>
      </c>
      <c r="C11" s="41">
        <v>22.29</v>
      </c>
      <c r="D11" s="41">
        <v>14.43</v>
      </c>
      <c r="E11" s="41">
        <v>11.961</v>
      </c>
      <c r="F11" s="45">
        <f>SUM(B11:E11)</f>
        <v>253.29100000000003</v>
      </c>
      <c r="G11" s="12">
        <f t="shared" ref="G11:G13" si="0">F11/H11</f>
        <v>24.666898768045179</v>
      </c>
      <c r="H11" s="13">
        <v>10.268457432846271</v>
      </c>
      <c r="I11" s="41">
        <v>6.8330000000000002</v>
      </c>
    </row>
    <row r="12" spans="1:9" x14ac:dyDescent="0.25">
      <c r="A12" s="46" t="s">
        <v>10</v>
      </c>
      <c r="B12" s="34">
        <v>213.13900000000001</v>
      </c>
      <c r="C12" s="41">
        <v>16.625</v>
      </c>
      <c r="D12" s="41">
        <v>12.97</v>
      </c>
      <c r="E12" s="41">
        <v>14.382</v>
      </c>
      <c r="F12" s="45">
        <f t="shared" ref="F12:F13" si="1">SUM(B12:E12)</f>
        <v>257.11599999999999</v>
      </c>
      <c r="G12" s="12">
        <f t="shared" si="0"/>
        <v>25.158121330724068</v>
      </c>
      <c r="H12" s="13">
        <v>10.220000000000001</v>
      </c>
      <c r="I12" s="41">
        <v>6.4160000000000004</v>
      </c>
    </row>
    <row r="13" spans="1:9" x14ac:dyDescent="0.25">
      <c r="A13" s="46" t="s">
        <v>11</v>
      </c>
      <c r="B13" s="34">
        <v>244.322</v>
      </c>
      <c r="C13" s="41">
        <v>15.675000000000001</v>
      </c>
      <c r="D13" s="41">
        <v>8.2040000000000006</v>
      </c>
      <c r="E13" s="41">
        <v>15.651</v>
      </c>
      <c r="F13" s="45">
        <f t="shared" si="1"/>
        <v>283.85200000000003</v>
      </c>
      <c r="G13" s="12">
        <f t="shared" si="0"/>
        <v>28.337117092234827</v>
      </c>
      <c r="H13" s="41">
        <v>10.016968172029875</v>
      </c>
      <c r="I13" s="24"/>
    </row>
    <row r="14" spans="1:9" x14ac:dyDescent="0.25">
      <c r="A14" t="s">
        <v>12</v>
      </c>
      <c r="B14" t="s">
        <v>55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137.9</v>
      </c>
      <c r="C3" s="13">
        <v>3.9</v>
      </c>
      <c r="D3" s="13">
        <v>1.9</v>
      </c>
      <c r="E3" s="13">
        <v>0.4</v>
      </c>
      <c r="F3" s="14">
        <v>144.1</v>
      </c>
      <c r="G3" s="15">
        <v>19.7</v>
      </c>
      <c r="H3" s="13">
        <v>7.3</v>
      </c>
      <c r="I3" s="16">
        <v>3.18</v>
      </c>
    </row>
    <row r="4" spans="1:9" x14ac:dyDescent="0.25">
      <c r="A4" s="17">
        <v>2006</v>
      </c>
      <c r="B4" s="12">
        <v>135.4</v>
      </c>
      <c r="C4" s="13">
        <v>6</v>
      </c>
      <c r="D4" s="13">
        <v>3.3</v>
      </c>
      <c r="E4" s="13">
        <v>0.9</v>
      </c>
      <c r="F4" s="14">
        <v>145.5</v>
      </c>
      <c r="G4" s="15">
        <v>19.600000000000001</v>
      </c>
      <c r="H4" s="13">
        <v>7.3</v>
      </c>
      <c r="I4" s="16">
        <v>3.29</v>
      </c>
    </row>
    <row r="5" spans="1:9" x14ac:dyDescent="0.25">
      <c r="A5" s="17">
        <v>2007</v>
      </c>
      <c r="B5" s="12">
        <v>143.9</v>
      </c>
      <c r="C5" s="13">
        <v>7.3</v>
      </c>
      <c r="D5" s="13">
        <v>2.2999999999999998</v>
      </c>
      <c r="E5" s="13">
        <v>0.9</v>
      </c>
      <c r="F5" s="14">
        <v>154.4</v>
      </c>
      <c r="G5" s="15">
        <v>21.7</v>
      </c>
      <c r="H5" s="13">
        <v>6.4</v>
      </c>
      <c r="I5" s="16">
        <v>2.82</v>
      </c>
    </row>
    <row r="6" spans="1:9" x14ac:dyDescent="0.25">
      <c r="A6" s="17">
        <v>2008</v>
      </c>
      <c r="B6" s="12">
        <v>146</v>
      </c>
      <c r="C6" s="13">
        <v>2</v>
      </c>
      <c r="D6" s="13">
        <v>2.2999999999999998</v>
      </c>
      <c r="E6" s="13">
        <v>0.9</v>
      </c>
      <c r="F6" s="14">
        <v>151.19999999999999</v>
      </c>
      <c r="G6" s="15">
        <v>18.399999999999999</v>
      </c>
      <c r="H6" s="13">
        <v>8.1999999999999993</v>
      </c>
      <c r="I6" s="16">
        <v>5.51</v>
      </c>
    </row>
    <row r="7" spans="1:9" x14ac:dyDescent="0.25">
      <c r="A7" s="17">
        <v>2009</v>
      </c>
      <c r="B7" s="12">
        <v>197.7</v>
      </c>
      <c r="C7" s="13">
        <v>4.9000000000000004</v>
      </c>
      <c r="D7" s="13">
        <v>3.4</v>
      </c>
      <c r="E7" s="13">
        <v>0.9</v>
      </c>
      <c r="F7" s="14">
        <v>206.9</v>
      </c>
      <c r="G7" s="15">
        <v>25.2</v>
      </c>
      <c r="H7" s="13">
        <v>8.1999999999999993</v>
      </c>
      <c r="I7" s="16">
        <v>2.63</v>
      </c>
    </row>
    <row r="8" spans="1:9" x14ac:dyDescent="0.25">
      <c r="A8" s="17">
        <v>2010</v>
      </c>
      <c r="B8" s="12">
        <v>176</v>
      </c>
      <c r="C8" s="13">
        <v>2.5</v>
      </c>
      <c r="D8" s="13">
        <v>2.7</v>
      </c>
      <c r="E8" s="13">
        <v>0</v>
      </c>
      <c r="F8" s="14">
        <v>181.2</v>
      </c>
      <c r="G8" s="15">
        <v>21.32</v>
      </c>
      <c r="H8" s="13">
        <v>8.5</v>
      </c>
      <c r="I8" s="52">
        <v>2.33</v>
      </c>
    </row>
    <row r="9" spans="1:9" x14ac:dyDescent="0.25">
      <c r="A9" s="22">
        <v>2011</v>
      </c>
      <c r="B9" s="12">
        <v>162.80000000000001</v>
      </c>
      <c r="C9" s="13">
        <v>2.9</v>
      </c>
      <c r="D9" s="13">
        <v>1</v>
      </c>
      <c r="E9" s="13">
        <v>0</v>
      </c>
      <c r="F9" s="14">
        <v>166.8</v>
      </c>
      <c r="G9" s="15">
        <f>F9/H9</f>
        <v>19.999999999999996</v>
      </c>
      <c r="H9" s="13">
        <v>8.3400000000000016</v>
      </c>
      <c r="I9" s="52">
        <v>5.33</v>
      </c>
    </row>
    <row r="10" spans="1:9" x14ac:dyDescent="0.25">
      <c r="A10" s="22">
        <v>2012</v>
      </c>
      <c r="B10" s="12">
        <v>144.80000000000001</v>
      </c>
      <c r="C10" s="13">
        <v>6</v>
      </c>
      <c r="D10" s="13">
        <v>0</v>
      </c>
      <c r="E10" s="13">
        <v>0</v>
      </c>
      <c r="F10" s="14">
        <v>150.69999999999999</v>
      </c>
      <c r="G10" s="12">
        <f>F10/H10</f>
        <v>18.156626506024093</v>
      </c>
      <c r="H10" s="13">
        <v>8.3000000000000007</v>
      </c>
      <c r="I10" s="13">
        <v>9.9274000000000004</v>
      </c>
    </row>
    <row r="11" spans="1:9" ht="15" customHeight="1" x14ac:dyDescent="0.25">
      <c r="A11" s="23">
        <v>2013</v>
      </c>
      <c r="B11" s="12">
        <f>32.9+94.4</f>
        <v>127.30000000000001</v>
      </c>
      <c r="C11" s="13">
        <v>9.4670000000000005</v>
      </c>
      <c r="D11" s="13">
        <v>3.2</v>
      </c>
      <c r="E11" s="13">
        <v>0</v>
      </c>
      <c r="F11" s="14">
        <f>SUM(B11:E11)</f>
        <v>139.96700000000001</v>
      </c>
      <c r="G11" s="12">
        <f t="shared" ref="G11:G13" si="0">F11/H11</f>
        <v>16.863493975903616</v>
      </c>
      <c r="H11" s="13">
        <v>8.3000000000000007</v>
      </c>
      <c r="I11" s="13">
        <v>3.8428</v>
      </c>
    </row>
    <row r="12" spans="1:9" x14ac:dyDescent="0.25">
      <c r="A12" s="23" t="s">
        <v>10</v>
      </c>
      <c r="B12" s="34">
        <v>138.91650000000001</v>
      </c>
      <c r="C12" s="41">
        <v>7.0644999999999998</v>
      </c>
      <c r="D12" s="41">
        <v>3.41</v>
      </c>
      <c r="E12" s="41">
        <v>0</v>
      </c>
      <c r="F12" s="14">
        <f t="shared" ref="F12:F13" si="1">SUM(B12:E12)</f>
        <v>149.39100000000002</v>
      </c>
      <c r="G12" s="12">
        <f t="shared" si="0"/>
        <v>17.431465623199937</v>
      </c>
      <c r="H12" s="13">
        <v>8.5701915851052775</v>
      </c>
      <c r="I12" s="41">
        <v>2.84</v>
      </c>
    </row>
    <row r="13" spans="1:9" x14ac:dyDescent="0.25">
      <c r="A13" s="23" t="s">
        <v>11</v>
      </c>
      <c r="B13" s="34">
        <v>142.09450000000001</v>
      </c>
      <c r="C13" s="41">
        <v>4.9000000000000004</v>
      </c>
      <c r="D13" s="41">
        <v>1.256</v>
      </c>
      <c r="E13" s="41">
        <v>0</v>
      </c>
      <c r="F13" s="14">
        <f t="shared" si="1"/>
        <v>148.25050000000002</v>
      </c>
      <c r="G13" s="12">
        <f t="shared" si="0"/>
        <v>14.296207989324161</v>
      </c>
      <c r="H13" s="41">
        <v>10.369917681017762</v>
      </c>
      <c r="I13" s="24"/>
    </row>
    <row r="14" spans="1:9" x14ac:dyDescent="0.25">
      <c r="A14" t="s">
        <v>12</v>
      </c>
      <c r="B14" t="s">
        <v>56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22" sqref="J22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83.4</v>
      </c>
      <c r="C3" s="13">
        <v>9.6</v>
      </c>
      <c r="D3" s="13">
        <v>9.6</v>
      </c>
      <c r="E3" s="13">
        <v>7.9</v>
      </c>
      <c r="F3" s="14">
        <v>110.5</v>
      </c>
      <c r="G3" s="15">
        <v>11.4</v>
      </c>
      <c r="H3" s="13">
        <v>9.6999999999999993</v>
      </c>
      <c r="I3" s="16">
        <v>29.48</v>
      </c>
    </row>
    <row r="4" spans="1:9" x14ac:dyDescent="0.25">
      <c r="A4" s="17">
        <v>2006</v>
      </c>
      <c r="B4" s="12">
        <v>75.599999999999994</v>
      </c>
      <c r="C4" s="13">
        <v>5.9</v>
      </c>
      <c r="D4" s="13">
        <v>8.4</v>
      </c>
      <c r="E4" s="13">
        <v>10.7</v>
      </c>
      <c r="F4" s="14">
        <v>100.6</v>
      </c>
      <c r="G4" s="15">
        <v>10.37</v>
      </c>
      <c r="H4" s="13">
        <v>9.6999999999999993</v>
      </c>
      <c r="I4" s="16">
        <v>38.82</v>
      </c>
    </row>
    <row r="5" spans="1:9" x14ac:dyDescent="0.25">
      <c r="A5" s="17">
        <v>2007</v>
      </c>
      <c r="B5" s="12">
        <v>72.3</v>
      </c>
      <c r="C5" s="13">
        <v>12.8</v>
      </c>
      <c r="D5" s="13">
        <v>9.5</v>
      </c>
      <c r="E5" s="13">
        <v>10.6</v>
      </c>
      <c r="F5" s="14">
        <v>105.2</v>
      </c>
      <c r="G5" s="15">
        <v>11.1</v>
      </c>
      <c r="H5" s="13">
        <v>9.5</v>
      </c>
      <c r="I5" s="16">
        <v>29.1</v>
      </c>
    </row>
    <row r="6" spans="1:9" x14ac:dyDescent="0.25">
      <c r="A6" s="17">
        <v>2008</v>
      </c>
      <c r="B6" s="12">
        <v>78.8</v>
      </c>
      <c r="C6" s="13">
        <v>14.6</v>
      </c>
      <c r="D6" s="13">
        <v>10.3</v>
      </c>
      <c r="E6" s="13">
        <v>10.8</v>
      </c>
      <c r="F6" s="14">
        <v>114.6</v>
      </c>
      <c r="G6" s="15">
        <v>12.2</v>
      </c>
      <c r="H6" s="13">
        <v>9.4</v>
      </c>
      <c r="I6" s="16">
        <v>33.42</v>
      </c>
    </row>
    <row r="7" spans="1:9" x14ac:dyDescent="0.25">
      <c r="A7" s="17">
        <v>2009</v>
      </c>
      <c r="B7" s="12">
        <v>107.5</v>
      </c>
      <c r="C7" s="13">
        <v>8.8000000000000007</v>
      </c>
      <c r="D7" s="13">
        <v>12.6</v>
      </c>
      <c r="E7" s="13">
        <v>10.9</v>
      </c>
      <c r="F7" s="14">
        <v>139.80000000000001</v>
      </c>
      <c r="G7" s="15">
        <f>F7/H7</f>
        <v>15.195652173913047</v>
      </c>
      <c r="H7" s="13">
        <v>9.1999999999999993</v>
      </c>
      <c r="I7" s="16">
        <v>41.63</v>
      </c>
    </row>
    <row r="8" spans="1:9" x14ac:dyDescent="0.25">
      <c r="A8" s="17">
        <v>2010</v>
      </c>
      <c r="B8" s="12">
        <v>96.5</v>
      </c>
      <c r="C8" s="13">
        <v>12.7</v>
      </c>
      <c r="D8" s="13">
        <v>15.2</v>
      </c>
      <c r="E8" s="13">
        <v>11.9</v>
      </c>
      <c r="F8" s="14">
        <v>136.30000000000001</v>
      </c>
      <c r="G8" s="15">
        <v>14.5</v>
      </c>
      <c r="H8" s="13">
        <v>9.4</v>
      </c>
      <c r="I8" s="33">
        <v>38.83</v>
      </c>
    </row>
    <row r="9" spans="1:9" x14ac:dyDescent="0.25">
      <c r="A9" s="63">
        <v>2011</v>
      </c>
      <c r="B9" s="64">
        <v>91.1</v>
      </c>
      <c r="C9" s="65">
        <v>10.199999999999999</v>
      </c>
      <c r="D9" s="65">
        <v>12.1</v>
      </c>
      <c r="E9" s="65">
        <v>13</v>
      </c>
      <c r="F9" s="66">
        <v>126.4</v>
      </c>
      <c r="G9" s="12">
        <f>F9/H9</f>
        <v>13.249475890985325</v>
      </c>
      <c r="H9" s="67">
        <v>9.5400000000000009</v>
      </c>
      <c r="I9" s="68">
        <v>36.54</v>
      </c>
    </row>
    <row r="10" spans="1:9" x14ac:dyDescent="0.25">
      <c r="A10" s="22">
        <v>2012</v>
      </c>
      <c r="B10" s="12">
        <v>105.1</v>
      </c>
      <c r="C10" s="13">
        <v>8.9</v>
      </c>
      <c r="D10" s="13">
        <v>13.3</v>
      </c>
      <c r="E10" s="13">
        <v>16.5</v>
      </c>
      <c r="F10" s="14">
        <v>143.80000000000001</v>
      </c>
      <c r="G10" s="12">
        <f>F10/H10</f>
        <v>13.961165048543689</v>
      </c>
      <c r="H10" s="13">
        <v>10.3</v>
      </c>
      <c r="I10" s="13">
        <v>41.073</v>
      </c>
    </row>
    <row r="11" spans="1:9" ht="15" customHeight="1" x14ac:dyDescent="0.25">
      <c r="A11" s="23">
        <v>2013</v>
      </c>
      <c r="B11" s="12">
        <v>94.9</v>
      </c>
      <c r="C11" s="13">
        <v>16.898</v>
      </c>
      <c r="D11" s="13">
        <v>16.670000000000002</v>
      </c>
      <c r="E11" s="13">
        <v>15.939</v>
      </c>
      <c r="F11" s="14">
        <f>SUM(B11:E11)</f>
        <v>144.40700000000001</v>
      </c>
      <c r="G11" s="12">
        <f t="shared" ref="G11:G13" si="0">F11/H11</f>
        <v>13.626813411440843</v>
      </c>
      <c r="H11" s="13">
        <v>10.597268461807683</v>
      </c>
      <c r="I11" s="13">
        <v>40.204000000000001</v>
      </c>
    </row>
    <row r="12" spans="1:9" x14ac:dyDescent="0.25">
      <c r="A12" s="23" t="s">
        <v>10</v>
      </c>
      <c r="B12" s="34">
        <v>83.891999999999996</v>
      </c>
      <c r="C12" s="41">
        <v>13.72</v>
      </c>
      <c r="D12" s="41">
        <v>19.27</v>
      </c>
      <c r="E12" s="41">
        <v>15.477</v>
      </c>
      <c r="F12" s="14">
        <f t="shared" ref="F12:F13" si="1">SUM(B12:E12)</f>
        <v>132.35899999999998</v>
      </c>
      <c r="G12" s="12">
        <f t="shared" si="0"/>
        <v>12.675500091940357</v>
      </c>
      <c r="H12" s="13">
        <v>10.442112661429404</v>
      </c>
      <c r="I12" s="41">
        <v>59.98</v>
      </c>
    </row>
    <row r="13" spans="1:9" x14ac:dyDescent="0.25">
      <c r="A13" s="23" t="s">
        <v>11</v>
      </c>
      <c r="B13" s="34">
        <v>91.302999999999997</v>
      </c>
      <c r="C13" s="41">
        <v>10.78</v>
      </c>
      <c r="D13" s="41">
        <v>16.809999999999999</v>
      </c>
      <c r="E13" s="41">
        <v>14.07</v>
      </c>
      <c r="F13" s="14">
        <f t="shared" si="1"/>
        <v>132.96299999999999</v>
      </c>
      <c r="G13" s="12">
        <f t="shared" si="0"/>
        <v>12.361779595626514</v>
      </c>
      <c r="H13" s="41">
        <v>10.755975624014612</v>
      </c>
      <c r="I13" s="24"/>
    </row>
    <row r="14" spans="1:9" x14ac:dyDescent="0.25">
      <c r="A14" t="s">
        <v>12</v>
      </c>
      <c r="B14" t="s">
        <v>57</v>
      </c>
    </row>
    <row r="16" spans="1:9" x14ac:dyDescent="0.25">
      <c r="A16" t="s">
        <v>14</v>
      </c>
    </row>
    <row r="21" spans="6:6" x14ac:dyDescent="0.25">
      <c r="F21" s="25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J12" sqref="J12"/>
    </sheetView>
  </sheetViews>
  <sheetFormatPr defaultRowHeight="15" x14ac:dyDescent="0.25"/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23" t="s">
        <v>10</v>
      </c>
      <c r="B3" s="34">
        <v>0</v>
      </c>
      <c r="C3" s="41">
        <v>11.76</v>
      </c>
      <c r="D3" s="41">
        <v>2.46</v>
      </c>
      <c r="E3" s="41">
        <v>5.1589999999999998</v>
      </c>
      <c r="F3" s="14">
        <f t="shared" ref="F3:F4" si="0">SUM(B3:E3)</f>
        <v>19.378999999999998</v>
      </c>
      <c r="G3" s="12" t="e">
        <f t="shared" ref="G3:G4" si="1">F3/H3</f>
        <v>#DIV/0!</v>
      </c>
      <c r="H3" s="24"/>
      <c r="I3" s="41">
        <v>4.588095236</v>
      </c>
    </row>
    <row r="4" spans="1:9" x14ac:dyDescent="0.25">
      <c r="A4" s="23" t="s">
        <v>11</v>
      </c>
      <c r="B4" s="34">
        <v>0</v>
      </c>
      <c r="C4" s="41">
        <v>6.86</v>
      </c>
      <c r="D4" s="41">
        <v>4.51</v>
      </c>
      <c r="E4" s="41">
        <v>3.2829999999999999</v>
      </c>
      <c r="F4" s="14">
        <f t="shared" si="0"/>
        <v>14.653</v>
      </c>
      <c r="G4" s="12">
        <f t="shared" si="1"/>
        <v>3.4076744186046515</v>
      </c>
      <c r="H4" s="41">
        <v>4.3</v>
      </c>
      <c r="I4" s="24"/>
    </row>
    <row r="5" spans="1:9" x14ac:dyDescent="0.25">
      <c r="A5" t="s">
        <v>12</v>
      </c>
      <c r="B5" t="s">
        <v>59</v>
      </c>
    </row>
    <row r="7" spans="1:9" x14ac:dyDescent="0.25">
      <c r="A7" t="s">
        <v>14</v>
      </c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41.3</v>
      </c>
      <c r="C3" s="13">
        <v>3.8</v>
      </c>
      <c r="D3" s="13">
        <v>4</v>
      </c>
      <c r="E3" s="13">
        <v>2.5</v>
      </c>
      <c r="F3" s="14">
        <v>51.6</v>
      </c>
      <c r="G3" s="15">
        <v>10.1</v>
      </c>
      <c r="H3" s="13">
        <v>5.0999999999999996</v>
      </c>
      <c r="I3" s="16">
        <v>5.51</v>
      </c>
    </row>
    <row r="4" spans="1:9" x14ac:dyDescent="0.25">
      <c r="A4" s="17">
        <v>2006</v>
      </c>
      <c r="B4" s="12">
        <v>32.5</v>
      </c>
      <c r="C4" s="13">
        <v>2</v>
      </c>
      <c r="D4" s="13">
        <v>3.6</v>
      </c>
      <c r="E4" s="13">
        <v>3</v>
      </c>
      <c r="F4" s="14">
        <v>41.1</v>
      </c>
      <c r="G4" s="15">
        <v>8.0500000000000007</v>
      </c>
      <c r="H4" s="13">
        <v>5.0999999999999996</v>
      </c>
      <c r="I4" s="16">
        <v>9.16</v>
      </c>
    </row>
    <row r="5" spans="1:9" x14ac:dyDescent="0.25">
      <c r="A5" s="17">
        <v>2007</v>
      </c>
      <c r="B5" s="12">
        <v>38</v>
      </c>
      <c r="C5" s="13">
        <v>0</v>
      </c>
      <c r="D5" s="13">
        <v>3.3</v>
      </c>
      <c r="E5" s="13">
        <v>3.2</v>
      </c>
      <c r="F5" s="14">
        <v>44.6</v>
      </c>
      <c r="G5" s="15">
        <v>8.6999999999999993</v>
      </c>
      <c r="H5" s="13">
        <v>5.0999999999999996</v>
      </c>
      <c r="I5" s="16">
        <v>10.4</v>
      </c>
    </row>
    <row r="6" spans="1:9" x14ac:dyDescent="0.25">
      <c r="A6" s="17">
        <v>2008</v>
      </c>
      <c r="B6" s="12">
        <v>28.3</v>
      </c>
      <c r="C6" s="13">
        <v>5.0999999999999996</v>
      </c>
      <c r="D6" s="13">
        <v>2.1</v>
      </c>
      <c r="E6" s="13">
        <v>2.2999999999999998</v>
      </c>
      <c r="F6" s="14">
        <v>37.9</v>
      </c>
      <c r="G6" s="15">
        <v>7</v>
      </c>
      <c r="H6" s="13">
        <v>5.4</v>
      </c>
      <c r="I6" s="16">
        <v>14.79</v>
      </c>
    </row>
    <row r="7" spans="1:9" x14ac:dyDescent="0.25">
      <c r="A7" s="17">
        <v>2009</v>
      </c>
      <c r="B7" s="12">
        <v>53.9</v>
      </c>
      <c r="C7" s="13">
        <v>4.4000000000000004</v>
      </c>
      <c r="D7" s="13">
        <v>1.6</v>
      </c>
      <c r="E7" s="13">
        <v>2.4</v>
      </c>
      <c r="F7" s="14">
        <v>62.2</v>
      </c>
      <c r="G7" s="15">
        <v>10.9</v>
      </c>
      <c r="H7" s="13">
        <v>5.7</v>
      </c>
      <c r="I7" s="16">
        <v>14.35</v>
      </c>
    </row>
    <row r="8" spans="1:9" x14ac:dyDescent="0.25">
      <c r="A8" s="17">
        <v>2010</v>
      </c>
      <c r="B8" s="12">
        <v>53.7</v>
      </c>
      <c r="C8" s="13">
        <v>6.4</v>
      </c>
      <c r="D8" s="13">
        <v>2.8</v>
      </c>
      <c r="E8" s="13">
        <v>1.9</v>
      </c>
      <c r="F8" s="14">
        <v>64.8</v>
      </c>
      <c r="G8" s="15">
        <v>11.17</v>
      </c>
      <c r="H8" s="13">
        <v>5.8</v>
      </c>
      <c r="I8" s="27">
        <v>7.38</v>
      </c>
    </row>
    <row r="9" spans="1:9" x14ac:dyDescent="0.25">
      <c r="A9" s="28">
        <v>2011</v>
      </c>
      <c r="B9" s="29">
        <v>51.1</v>
      </c>
      <c r="C9" s="30">
        <v>7.8</v>
      </c>
      <c r="D9" s="30">
        <v>2</v>
      </c>
      <c r="E9" s="30">
        <v>1.5</v>
      </c>
      <c r="F9" s="31">
        <v>62.4</v>
      </c>
      <c r="G9" s="32">
        <f>F9/H9</f>
        <v>10.79584775086505</v>
      </c>
      <c r="H9" s="32">
        <v>5.78</v>
      </c>
      <c r="I9" s="33">
        <v>11.86</v>
      </c>
    </row>
    <row r="10" spans="1:9" x14ac:dyDescent="0.25">
      <c r="A10" s="22">
        <v>2012</v>
      </c>
      <c r="B10" s="12">
        <v>53.2</v>
      </c>
      <c r="C10" s="13">
        <v>8.3000000000000007</v>
      </c>
      <c r="D10" s="13">
        <v>5.2</v>
      </c>
      <c r="E10" s="13">
        <v>0.5</v>
      </c>
      <c r="F10" s="14">
        <v>67.2</v>
      </c>
      <c r="G10" s="12">
        <f>F10/H10</f>
        <v>12.375690607734807</v>
      </c>
      <c r="H10" s="13">
        <v>5.43</v>
      </c>
      <c r="I10" s="13">
        <v>8.125</v>
      </c>
    </row>
    <row r="11" spans="1:9" ht="15" customHeight="1" x14ac:dyDescent="0.25">
      <c r="A11" s="23">
        <v>2013</v>
      </c>
      <c r="B11" s="12">
        <v>48.433999999999997</v>
      </c>
      <c r="C11" s="13">
        <v>12.425000000000001</v>
      </c>
      <c r="D11" s="13">
        <v>6.3520000000000003</v>
      </c>
      <c r="E11" s="13">
        <v>2.8980000000000001</v>
      </c>
      <c r="F11" s="14">
        <f>SUM(B11:E11)</f>
        <v>70.108999999999995</v>
      </c>
      <c r="G11" s="12">
        <f t="shared" ref="G11:G13" si="0">F11/H11</f>
        <v>12.83949937577202</v>
      </c>
      <c r="H11" s="13">
        <v>5.4604153906728508</v>
      </c>
      <c r="I11" s="13">
        <v>14.477</v>
      </c>
    </row>
    <row r="12" spans="1:9" x14ac:dyDescent="0.25">
      <c r="A12" s="23" t="s">
        <v>10</v>
      </c>
      <c r="B12" s="34">
        <v>56.12</v>
      </c>
      <c r="C12" s="41">
        <v>3.43</v>
      </c>
      <c r="D12" s="41">
        <v>7.38</v>
      </c>
      <c r="E12" s="41">
        <v>3.2829999999999999</v>
      </c>
      <c r="F12" s="14">
        <f t="shared" ref="F12:F13" si="1">SUM(B12:E12)</f>
        <v>70.212999999999994</v>
      </c>
      <c r="G12" s="12">
        <f t="shared" si="0"/>
        <v>12.958628290923466</v>
      </c>
      <c r="H12" s="13">
        <v>5.4182432294302991</v>
      </c>
      <c r="I12" s="41">
        <v>7.3849999999999998</v>
      </c>
    </row>
    <row r="13" spans="1:9" x14ac:dyDescent="0.25">
      <c r="A13" s="23" t="s">
        <v>11</v>
      </c>
      <c r="B13" s="34">
        <v>51.578000000000003</v>
      </c>
      <c r="C13" s="41">
        <v>7.9379999999999997</v>
      </c>
      <c r="D13" s="41">
        <v>6.97</v>
      </c>
      <c r="E13" s="41">
        <v>3.7519999999999998</v>
      </c>
      <c r="F13" s="14">
        <f t="shared" si="1"/>
        <v>70.238</v>
      </c>
      <c r="G13" s="12">
        <f t="shared" si="0"/>
        <v>12.298325359030803</v>
      </c>
      <c r="H13" s="41">
        <v>5.7111840799059213</v>
      </c>
      <c r="I13" s="24"/>
    </row>
    <row r="14" spans="1:9" x14ac:dyDescent="0.25">
      <c r="A14" t="s">
        <v>12</v>
      </c>
      <c r="B14" t="s">
        <v>16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75</v>
      </c>
      <c r="C3" s="13">
        <v>8.1999999999999993</v>
      </c>
      <c r="D3" s="13">
        <v>2.8</v>
      </c>
      <c r="E3" s="13">
        <v>7.5</v>
      </c>
      <c r="F3" s="14">
        <v>93.5</v>
      </c>
      <c r="G3" s="15">
        <v>11.3</v>
      </c>
      <c r="H3" s="13">
        <v>8.3000000000000007</v>
      </c>
      <c r="I3" s="16">
        <v>30.4</v>
      </c>
    </row>
    <row r="4" spans="1:9" x14ac:dyDescent="0.25">
      <c r="A4" s="17">
        <v>2006</v>
      </c>
      <c r="B4" s="12">
        <v>72.5</v>
      </c>
      <c r="C4" s="13">
        <v>6.9</v>
      </c>
      <c r="D4" s="13">
        <v>5.6</v>
      </c>
      <c r="E4" s="13">
        <v>6.8</v>
      </c>
      <c r="F4" s="14">
        <v>91.9</v>
      </c>
      <c r="G4" s="15">
        <v>11.1</v>
      </c>
      <c r="H4" s="13">
        <v>8.3000000000000007</v>
      </c>
      <c r="I4" s="16">
        <v>26.51</v>
      </c>
    </row>
    <row r="5" spans="1:9" x14ac:dyDescent="0.25">
      <c r="A5" s="17">
        <v>2007</v>
      </c>
      <c r="B5" s="12">
        <v>74.400000000000006</v>
      </c>
      <c r="C5" s="13">
        <v>9.8000000000000007</v>
      </c>
      <c r="D5" s="13">
        <v>7</v>
      </c>
      <c r="E5" s="13">
        <v>7.4</v>
      </c>
      <c r="F5" s="14">
        <v>98.6</v>
      </c>
      <c r="G5" s="15">
        <v>10.4</v>
      </c>
      <c r="H5" s="13">
        <v>9.5</v>
      </c>
      <c r="I5" s="16">
        <v>38.94</v>
      </c>
    </row>
    <row r="6" spans="1:9" x14ac:dyDescent="0.25">
      <c r="A6" s="17">
        <v>2008</v>
      </c>
      <c r="B6" s="12">
        <v>77.8</v>
      </c>
      <c r="C6" s="13">
        <v>6.8</v>
      </c>
      <c r="D6" s="13">
        <v>7</v>
      </c>
      <c r="E6" s="13">
        <v>8.4</v>
      </c>
      <c r="F6" s="14">
        <v>100.1</v>
      </c>
      <c r="G6" s="15">
        <v>13.3</v>
      </c>
      <c r="H6" s="13">
        <v>7.5</v>
      </c>
      <c r="I6" s="16">
        <v>24.46</v>
      </c>
    </row>
    <row r="7" spans="1:9" x14ac:dyDescent="0.25">
      <c r="A7" s="17">
        <v>2009</v>
      </c>
      <c r="B7" s="12">
        <v>107.4</v>
      </c>
      <c r="C7" s="13">
        <v>7.8</v>
      </c>
      <c r="D7" s="13">
        <v>9.8000000000000007</v>
      </c>
      <c r="E7" s="13">
        <v>12.8</v>
      </c>
      <c r="F7" s="14">
        <v>137.80000000000001</v>
      </c>
      <c r="G7" s="15">
        <v>15.5</v>
      </c>
      <c r="H7" s="13">
        <v>8.9</v>
      </c>
      <c r="I7" s="16">
        <v>34.99</v>
      </c>
    </row>
    <row r="8" spans="1:9" x14ac:dyDescent="0.25">
      <c r="A8" s="17">
        <v>2010</v>
      </c>
      <c r="B8" s="12">
        <v>108.5</v>
      </c>
      <c r="C8" s="13">
        <v>6.3</v>
      </c>
      <c r="D8" s="13">
        <v>6</v>
      </c>
      <c r="E8" s="13">
        <v>17.2</v>
      </c>
      <c r="F8" s="14">
        <v>138</v>
      </c>
      <c r="G8" s="15">
        <v>14.68</v>
      </c>
      <c r="H8" s="13">
        <v>9.4</v>
      </c>
      <c r="I8" s="27">
        <v>51.31</v>
      </c>
    </row>
    <row r="9" spans="1:9" x14ac:dyDescent="0.25">
      <c r="A9" s="28">
        <v>2011</v>
      </c>
      <c r="B9" s="29">
        <v>100.6</v>
      </c>
      <c r="C9" s="30">
        <v>11.7</v>
      </c>
      <c r="D9" s="30">
        <v>6</v>
      </c>
      <c r="E9" s="30">
        <v>20.5</v>
      </c>
      <c r="F9" s="31">
        <v>138.9</v>
      </c>
      <c r="G9" s="32">
        <f>F9/H9</f>
        <v>15.09782608695652</v>
      </c>
      <c r="H9" s="32">
        <v>9.2000000000000011</v>
      </c>
      <c r="I9" s="33">
        <v>60.03</v>
      </c>
    </row>
    <row r="10" spans="1:9" x14ac:dyDescent="0.25">
      <c r="A10" s="22">
        <v>2012</v>
      </c>
      <c r="B10" s="12">
        <v>113.9</v>
      </c>
      <c r="C10" s="13">
        <v>11.4</v>
      </c>
      <c r="D10" s="13">
        <v>9.3000000000000007</v>
      </c>
      <c r="E10" s="13">
        <v>15.6</v>
      </c>
      <c r="F10" s="14">
        <v>150.19999999999999</v>
      </c>
      <c r="G10" s="12">
        <f>F10/H10</f>
        <v>14.87128712871287</v>
      </c>
      <c r="H10" s="13">
        <v>10.1</v>
      </c>
      <c r="I10" s="13">
        <v>43.563000000000002</v>
      </c>
    </row>
    <row r="11" spans="1:9" x14ac:dyDescent="0.25">
      <c r="A11" s="23">
        <v>2013</v>
      </c>
      <c r="B11" s="12">
        <v>126.01</v>
      </c>
      <c r="C11" s="13">
        <v>18.885999999999999</v>
      </c>
      <c r="D11" s="13">
        <v>7.6420000000000003</v>
      </c>
      <c r="E11" s="13">
        <v>14.973000000000001</v>
      </c>
      <c r="F11" s="14">
        <f>SUM(B11:E11)</f>
        <v>167.51100000000002</v>
      </c>
      <c r="G11" s="12">
        <f t="shared" ref="G11:G13" si="0">F11/H11</f>
        <v>17.269175257731963</v>
      </c>
      <c r="H11" s="13">
        <v>9.6999999999999993</v>
      </c>
      <c r="I11" s="13">
        <v>57.667999999999999</v>
      </c>
    </row>
    <row r="12" spans="1:9" x14ac:dyDescent="0.25">
      <c r="A12" s="23" t="s">
        <v>10</v>
      </c>
      <c r="B12" s="34">
        <v>139.929</v>
      </c>
      <c r="C12" s="41">
        <v>17.64</v>
      </c>
      <c r="D12" s="41">
        <v>11.79</v>
      </c>
      <c r="E12" s="41">
        <v>15.007999999999999</v>
      </c>
      <c r="F12" s="14">
        <f t="shared" ref="F12:F13" si="1">SUM(B12:E12)</f>
        <v>184.36700000000002</v>
      </c>
      <c r="G12" s="12">
        <f t="shared" si="0"/>
        <v>18.840943318125706</v>
      </c>
      <c r="H12" s="13">
        <v>9.785444225748078</v>
      </c>
      <c r="I12" s="41">
        <v>52.75</v>
      </c>
    </row>
    <row r="13" spans="1:9" x14ac:dyDescent="0.25">
      <c r="A13" s="23" t="s">
        <v>11</v>
      </c>
      <c r="B13" s="34">
        <v>136.26300000000001</v>
      </c>
      <c r="C13" s="41">
        <v>16.66</v>
      </c>
      <c r="D13" s="41">
        <v>12.47</v>
      </c>
      <c r="E13" s="41">
        <v>15.477</v>
      </c>
      <c r="F13" s="14">
        <f t="shared" si="1"/>
        <v>180.87</v>
      </c>
      <c r="G13" s="12">
        <f t="shared" si="0"/>
        <v>17.365453644478823</v>
      </c>
      <c r="H13" s="41">
        <v>10.41550677010421</v>
      </c>
      <c r="I13" s="24"/>
    </row>
    <row r="14" spans="1:9" x14ac:dyDescent="0.25">
      <c r="A14" t="s">
        <v>12</v>
      </c>
      <c r="B14" t="s">
        <v>17</v>
      </c>
    </row>
    <row r="16" spans="1:9" x14ac:dyDescent="0.25">
      <c r="A16" t="s">
        <v>14</v>
      </c>
    </row>
    <row r="19" spans="7:7" x14ac:dyDescent="0.25">
      <c r="G19" t="s">
        <v>18</v>
      </c>
    </row>
  </sheetData>
  <mergeCells count="1">
    <mergeCell ref="B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7" sqref="J7"/>
    </sheetView>
  </sheetViews>
  <sheetFormatPr defaultRowHeight="15" x14ac:dyDescent="0.25"/>
  <cols>
    <col min="1" max="1" width="13.5703125" customWidth="1"/>
    <col min="8" max="8" width="14.7109375" customWidth="1"/>
    <col min="10" max="10" width="34.42578125" customWidth="1"/>
  </cols>
  <sheetData>
    <row r="1" spans="1:10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10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10" x14ac:dyDescent="0.25">
      <c r="A3" s="17">
        <v>2009</v>
      </c>
      <c r="B3" s="12">
        <v>193.9</v>
      </c>
      <c r="C3" s="13">
        <v>47.7</v>
      </c>
      <c r="D3" s="13">
        <v>34</v>
      </c>
      <c r="E3" s="13">
        <v>11.6</v>
      </c>
      <c r="F3" s="14">
        <v>287.2</v>
      </c>
      <c r="G3" s="15">
        <v>13.2</v>
      </c>
      <c r="H3" s="13">
        <v>19.5</v>
      </c>
      <c r="I3" s="16">
        <v>12.76</v>
      </c>
    </row>
    <row r="4" spans="1:10" x14ac:dyDescent="0.25">
      <c r="A4" s="17">
        <v>2010</v>
      </c>
      <c r="B4" s="12">
        <v>269.5</v>
      </c>
      <c r="C4" s="13">
        <v>50.2</v>
      </c>
      <c r="D4" s="13">
        <v>27.9</v>
      </c>
      <c r="E4" s="13">
        <v>14.9</v>
      </c>
      <c r="F4" s="14">
        <v>362.5</v>
      </c>
      <c r="G4" s="15">
        <v>16.52</v>
      </c>
      <c r="H4" s="13">
        <v>21.94</v>
      </c>
      <c r="I4" s="27">
        <v>3.25</v>
      </c>
    </row>
    <row r="5" spans="1:10" x14ac:dyDescent="0.25">
      <c r="A5" s="22">
        <v>2011</v>
      </c>
      <c r="B5" s="15">
        <v>324.8</v>
      </c>
      <c r="C5" s="15">
        <v>41.2</v>
      </c>
      <c r="D5" s="15">
        <v>54.6</v>
      </c>
      <c r="E5" s="15">
        <v>23.7</v>
      </c>
      <c r="F5" s="14">
        <v>444.3</v>
      </c>
      <c r="G5" s="15">
        <f>F5/H5</f>
        <v>20.036076662908684</v>
      </c>
      <c r="H5" s="15">
        <v>22.174999999999997</v>
      </c>
      <c r="I5" s="15">
        <v>3.17</v>
      </c>
    </row>
    <row r="6" spans="1:10" x14ac:dyDescent="0.25">
      <c r="A6" s="22">
        <v>2012</v>
      </c>
      <c r="B6" s="12">
        <v>167.6</v>
      </c>
      <c r="C6" s="13">
        <v>42.2</v>
      </c>
      <c r="D6" s="13">
        <v>45.5</v>
      </c>
      <c r="E6" s="13">
        <v>26.1</v>
      </c>
      <c r="F6" s="14">
        <v>281.5</v>
      </c>
      <c r="G6" s="34">
        <f>F6/H6</f>
        <v>12.760652765185858</v>
      </c>
      <c r="H6" s="13">
        <v>22.06</v>
      </c>
      <c r="I6" s="13">
        <v>7.6666999999999996</v>
      </c>
    </row>
    <row r="7" spans="1:10" x14ac:dyDescent="0.25">
      <c r="A7" s="22">
        <v>2013</v>
      </c>
      <c r="B7" s="12">
        <f>185.4+0.7</f>
        <v>186.1</v>
      </c>
      <c r="C7" s="13">
        <f>43.431</f>
        <v>43.430999999999997</v>
      </c>
      <c r="D7" s="13">
        <f>34.4+15.2</f>
        <v>49.599999999999994</v>
      </c>
      <c r="E7" s="13">
        <v>29.288</v>
      </c>
      <c r="F7" s="14">
        <f>SUM(B7:E7)</f>
        <v>308.41899999999998</v>
      </c>
      <c r="G7" s="34">
        <f t="shared" ref="G7:G9" si="0">F7/H7</f>
        <v>13.899008562415501</v>
      </c>
      <c r="H7" s="13">
        <v>22.19</v>
      </c>
      <c r="I7" s="13">
        <v>20.065999999999999</v>
      </c>
    </row>
    <row r="8" spans="1:10" x14ac:dyDescent="0.25">
      <c r="A8" s="23" t="s">
        <v>10</v>
      </c>
      <c r="B8" s="88" t="s">
        <v>60</v>
      </c>
      <c r="C8" s="89"/>
      <c r="D8" s="89"/>
      <c r="E8" s="90"/>
      <c r="F8" s="14">
        <f t="shared" ref="F8:F9" si="1">SUM(B8:E8)</f>
        <v>0</v>
      </c>
      <c r="G8" s="34">
        <f t="shared" si="0"/>
        <v>0</v>
      </c>
      <c r="H8" s="13">
        <v>22.209437002362407</v>
      </c>
      <c r="I8" s="24"/>
    </row>
    <row r="9" spans="1:10" x14ac:dyDescent="0.25">
      <c r="A9" s="23" t="s">
        <v>11</v>
      </c>
      <c r="B9" s="91"/>
      <c r="C9" s="92"/>
      <c r="D9" s="92"/>
      <c r="E9" s="93"/>
      <c r="F9" s="14">
        <f t="shared" si="1"/>
        <v>0</v>
      </c>
      <c r="G9" s="34">
        <f t="shared" si="0"/>
        <v>0</v>
      </c>
      <c r="H9" s="41">
        <v>23.091910670922609</v>
      </c>
      <c r="I9" s="24"/>
    </row>
    <row r="10" spans="1:10" x14ac:dyDescent="0.25">
      <c r="A10" t="s">
        <v>12</v>
      </c>
      <c r="B10" s="35" t="s">
        <v>19</v>
      </c>
    </row>
    <row r="11" spans="1:10" x14ac:dyDescent="0.25">
      <c r="B11" s="85" t="s">
        <v>0</v>
      </c>
      <c r="C11" s="86"/>
      <c r="D11" s="86"/>
      <c r="E11" s="86"/>
      <c r="F11" s="87"/>
      <c r="G11" s="36"/>
      <c r="H11" s="37"/>
      <c r="I11" s="37"/>
    </row>
    <row r="12" spans="1:10" ht="30" x14ac:dyDescent="0.25">
      <c r="A12" s="4" t="s">
        <v>1</v>
      </c>
      <c r="B12" s="5" t="s">
        <v>2</v>
      </c>
      <c r="C12" s="6" t="s">
        <v>3</v>
      </c>
      <c r="D12" s="6" t="s">
        <v>4</v>
      </c>
      <c r="E12" s="6" t="s">
        <v>5</v>
      </c>
      <c r="F12" s="7" t="s">
        <v>6</v>
      </c>
      <c r="G12" s="38" t="s">
        <v>7</v>
      </c>
      <c r="H12" s="39" t="s">
        <v>8</v>
      </c>
      <c r="I12" s="40" t="s">
        <v>9</v>
      </c>
    </row>
    <row r="13" spans="1:10" x14ac:dyDescent="0.25">
      <c r="A13" s="17">
        <v>2009</v>
      </c>
      <c r="B13" s="12">
        <f>3.6+31.1+4.6+9.7</f>
        <v>49</v>
      </c>
      <c r="C13" s="13">
        <v>0</v>
      </c>
      <c r="D13" s="13">
        <v>0</v>
      </c>
      <c r="E13" s="13">
        <v>0</v>
      </c>
      <c r="F13" s="14">
        <f>SUM(B13:E13)</f>
        <v>49</v>
      </c>
      <c r="G13" s="15" t="s">
        <v>20</v>
      </c>
      <c r="H13" s="41" t="s">
        <v>21</v>
      </c>
      <c r="I13" s="42">
        <v>2.5</v>
      </c>
    </row>
    <row r="14" spans="1:10" x14ac:dyDescent="0.25">
      <c r="A14" s="17">
        <v>2010</v>
      </c>
      <c r="B14" s="12">
        <f>6.6+36.6+8.5</f>
        <v>51.7</v>
      </c>
      <c r="C14" s="13">
        <v>0</v>
      </c>
      <c r="D14" s="13">
        <v>0</v>
      </c>
      <c r="E14" s="13">
        <v>5.6</v>
      </c>
      <c r="F14" s="14">
        <f t="shared" ref="F14:F16" si="2">SUM(B14:E14)</f>
        <v>57.300000000000004</v>
      </c>
      <c r="G14" s="15">
        <f>F14/H14</f>
        <v>4.7473073736536868</v>
      </c>
      <c r="H14" s="41">
        <v>12.07</v>
      </c>
      <c r="I14" s="42">
        <v>2.34</v>
      </c>
    </row>
    <row r="15" spans="1:10" x14ac:dyDescent="0.25">
      <c r="A15" s="22">
        <v>2011</v>
      </c>
      <c r="B15" s="15">
        <f>14.9+31.3+0+7.8</f>
        <v>54</v>
      </c>
      <c r="C15" s="15">
        <v>0</v>
      </c>
      <c r="D15" s="15">
        <v>0.4</v>
      </c>
      <c r="E15" s="15">
        <v>13.1</v>
      </c>
      <c r="F15" s="14">
        <f t="shared" si="2"/>
        <v>67.5</v>
      </c>
      <c r="G15" s="15">
        <f>F15/H15</f>
        <v>4.7669491525423728</v>
      </c>
      <c r="H15" s="43">
        <v>14.16</v>
      </c>
      <c r="I15" s="14">
        <v>4.5</v>
      </c>
    </row>
    <row r="16" spans="1:10" x14ac:dyDescent="0.25">
      <c r="A16" s="22">
        <v>2012</v>
      </c>
      <c r="B16" s="12">
        <f>10.5+41.7+12.1</f>
        <v>64.3</v>
      </c>
      <c r="C16" s="13">
        <v>0</v>
      </c>
      <c r="D16" s="13">
        <v>4</v>
      </c>
      <c r="E16" s="13">
        <v>16.399999999999999</v>
      </c>
      <c r="F16" s="14">
        <f t="shared" si="2"/>
        <v>84.699999999999989</v>
      </c>
      <c r="G16" s="34">
        <f>F16/H16</f>
        <v>6.4705882352941169</v>
      </c>
      <c r="H16" s="41">
        <v>13.09</v>
      </c>
      <c r="I16" s="14">
        <v>8</v>
      </c>
      <c r="J16" t="s">
        <v>22</v>
      </c>
    </row>
    <row r="17" spans="1:10" ht="15" customHeight="1" x14ac:dyDescent="0.25">
      <c r="A17" s="22">
        <v>2013</v>
      </c>
      <c r="B17" s="12">
        <f>29.5+24.5+4.3+8.4</f>
        <v>66.7</v>
      </c>
      <c r="C17" s="13">
        <v>0</v>
      </c>
      <c r="D17" s="13">
        <v>3.5</v>
      </c>
      <c r="E17" s="13">
        <v>14.1</v>
      </c>
      <c r="F17" s="14">
        <f>SUM(B17:E17)</f>
        <v>84.3</v>
      </c>
      <c r="G17" s="34">
        <f t="shared" ref="G17:G19" si="3">F17/H17</f>
        <v>7.1622769753610873</v>
      </c>
      <c r="H17" s="41">
        <v>11.77</v>
      </c>
      <c r="I17" s="14">
        <v>3.7</v>
      </c>
      <c r="J17" t="s">
        <v>23</v>
      </c>
    </row>
    <row r="18" spans="1:10" x14ac:dyDescent="0.25">
      <c r="A18" s="23" t="s">
        <v>10</v>
      </c>
      <c r="B18" s="88" t="s">
        <v>60</v>
      </c>
      <c r="C18" s="89"/>
      <c r="D18" s="89"/>
      <c r="E18" s="90"/>
      <c r="F18" s="14">
        <f t="shared" ref="F18:F19" si="4">SUM(B18:E18)</f>
        <v>0</v>
      </c>
      <c r="G18" s="34">
        <f t="shared" si="3"/>
        <v>0</v>
      </c>
      <c r="H18" s="41">
        <v>10.11</v>
      </c>
      <c r="I18" s="45">
        <v>4.1666666660000002</v>
      </c>
      <c r="J18" t="s">
        <v>24</v>
      </c>
    </row>
    <row r="19" spans="1:10" x14ac:dyDescent="0.25">
      <c r="A19" s="23" t="s">
        <v>11</v>
      </c>
      <c r="B19" s="91"/>
      <c r="C19" s="92"/>
      <c r="D19" s="92"/>
      <c r="E19" s="93"/>
      <c r="F19" s="14">
        <f t="shared" si="4"/>
        <v>0</v>
      </c>
      <c r="G19" s="34">
        <f t="shared" si="3"/>
        <v>0</v>
      </c>
      <c r="H19" s="41">
        <v>10.726396444553052</v>
      </c>
      <c r="I19" s="44"/>
    </row>
    <row r="20" spans="1:10" x14ac:dyDescent="0.25">
      <c r="A20" t="s">
        <v>12</v>
      </c>
      <c r="B20" s="35" t="s">
        <v>25</v>
      </c>
    </row>
    <row r="21" spans="1:10" x14ac:dyDescent="0.25">
      <c r="A21" t="s">
        <v>14</v>
      </c>
    </row>
  </sheetData>
  <mergeCells count="4">
    <mergeCell ref="B1:F1"/>
    <mergeCell ref="B11:F11"/>
    <mergeCell ref="B18:E19"/>
    <mergeCell ref="B8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140.6</v>
      </c>
      <c r="C3" s="13">
        <v>16.899999999999999</v>
      </c>
      <c r="D3" s="13">
        <v>8.3000000000000007</v>
      </c>
      <c r="E3" s="13">
        <v>2.9</v>
      </c>
      <c r="F3" s="14">
        <v>168.7</v>
      </c>
      <c r="G3" s="15">
        <v>12.8</v>
      </c>
      <c r="H3" s="13">
        <v>13.2</v>
      </c>
      <c r="I3" s="16">
        <v>0.4</v>
      </c>
    </row>
    <row r="4" spans="1:9" x14ac:dyDescent="0.25">
      <c r="A4" s="17">
        <v>2006</v>
      </c>
      <c r="B4" s="12">
        <v>110.6</v>
      </c>
      <c r="C4" s="13">
        <v>20.3</v>
      </c>
      <c r="D4" s="13">
        <v>7.2</v>
      </c>
      <c r="E4" s="13">
        <v>3.9</v>
      </c>
      <c r="F4" s="14">
        <v>141.9</v>
      </c>
      <c r="G4" s="15">
        <v>10.7</v>
      </c>
      <c r="H4" s="13">
        <v>13.2</v>
      </c>
      <c r="I4" s="16">
        <v>1.6</v>
      </c>
    </row>
    <row r="5" spans="1:9" x14ac:dyDescent="0.25">
      <c r="A5" s="17">
        <v>2007</v>
      </c>
      <c r="B5" s="12">
        <v>112.1</v>
      </c>
      <c r="C5" s="13">
        <v>17.600000000000001</v>
      </c>
      <c r="D5" s="13">
        <v>6</v>
      </c>
      <c r="E5" s="13">
        <v>4.0999999999999996</v>
      </c>
      <c r="F5" s="14">
        <v>139.80000000000001</v>
      </c>
      <c r="G5" s="15">
        <v>10.130000000000001</v>
      </c>
      <c r="H5" s="13">
        <v>13.8</v>
      </c>
      <c r="I5" s="16">
        <v>1</v>
      </c>
    </row>
    <row r="6" spans="1:9" x14ac:dyDescent="0.25">
      <c r="A6" s="17">
        <v>2008</v>
      </c>
      <c r="B6" s="12">
        <v>107.5</v>
      </c>
      <c r="C6" s="13">
        <v>13.1</v>
      </c>
      <c r="D6" s="13">
        <v>4.5</v>
      </c>
      <c r="E6" s="13">
        <v>3.8</v>
      </c>
      <c r="F6" s="14">
        <v>128.9</v>
      </c>
      <c r="G6" s="15">
        <v>10.65</v>
      </c>
      <c r="H6" s="13">
        <v>12.1</v>
      </c>
      <c r="I6" s="16">
        <v>3.35</v>
      </c>
    </row>
    <row r="7" spans="1:9" x14ac:dyDescent="0.25">
      <c r="A7" s="17">
        <v>2009</v>
      </c>
      <c r="B7" s="12">
        <v>128.30000000000001</v>
      </c>
      <c r="C7" s="13">
        <v>16.100000000000001</v>
      </c>
      <c r="D7" s="13">
        <v>6.5</v>
      </c>
      <c r="E7" s="13">
        <v>4.7</v>
      </c>
      <c r="F7" s="14">
        <v>155.69999999999999</v>
      </c>
      <c r="G7" s="15">
        <v>12.65</v>
      </c>
      <c r="H7" s="13">
        <v>12.3</v>
      </c>
      <c r="I7" s="16">
        <v>0.73</v>
      </c>
    </row>
    <row r="8" spans="1:9" x14ac:dyDescent="0.25">
      <c r="A8" s="17">
        <v>2010</v>
      </c>
      <c r="B8" s="12">
        <v>110.2</v>
      </c>
      <c r="C8" s="13">
        <v>14.2</v>
      </c>
      <c r="D8" s="13">
        <v>6.8</v>
      </c>
      <c r="E8" s="13">
        <v>6.2</v>
      </c>
      <c r="F8" s="14">
        <v>137.4</v>
      </c>
      <c r="G8" s="15">
        <v>14.61</v>
      </c>
      <c r="H8" s="13">
        <v>9.4</v>
      </c>
      <c r="I8" s="27">
        <v>1</v>
      </c>
    </row>
    <row r="9" spans="1:9" x14ac:dyDescent="0.25">
      <c r="A9" s="28">
        <v>2011</v>
      </c>
      <c r="B9" s="29">
        <v>110.6</v>
      </c>
      <c r="C9" s="30">
        <v>8.6999999999999993</v>
      </c>
      <c r="D9" s="30">
        <v>14.7</v>
      </c>
      <c r="E9" s="30">
        <v>8</v>
      </c>
      <c r="F9" s="31">
        <v>141.9</v>
      </c>
      <c r="G9" s="32">
        <f>F9/H9</f>
        <v>11.934398654331371</v>
      </c>
      <c r="H9" s="32">
        <v>11.89</v>
      </c>
      <c r="I9" s="33">
        <v>1.92</v>
      </c>
    </row>
    <row r="10" spans="1:9" x14ac:dyDescent="0.25">
      <c r="A10" s="22">
        <v>2012</v>
      </c>
      <c r="B10" s="12">
        <v>101.9</v>
      </c>
      <c r="C10" s="13">
        <v>13.4</v>
      </c>
      <c r="D10" s="13">
        <v>22.4</v>
      </c>
      <c r="E10" s="13">
        <v>7.6</v>
      </c>
      <c r="F10" s="14">
        <v>145.19999999999999</v>
      </c>
      <c r="G10" s="12">
        <f>F10/H10</f>
        <v>11.255813953488371</v>
      </c>
      <c r="H10" s="13">
        <v>12.9</v>
      </c>
      <c r="I10" s="13">
        <v>3</v>
      </c>
    </row>
    <row r="11" spans="1:9" ht="15" customHeight="1" x14ac:dyDescent="0.25">
      <c r="A11" s="23">
        <v>2013</v>
      </c>
      <c r="B11" s="12">
        <v>103.1</v>
      </c>
      <c r="C11" s="13">
        <v>8.4489999999999998</v>
      </c>
      <c r="D11" s="13">
        <v>29</v>
      </c>
      <c r="E11" s="13">
        <v>8.6940000000000008</v>
      </c>
      <c r="F11" s="14">
        <f>SUM(B11:E11)</f>
        <v>149.24299999999997</v>
      </c>
      <c r="G11" s="12">
        <f t="shared" ref="G11:G13" si="0">F11/H11</f>
        <v>11.392871262659986</v>
      </c>
      <c r="H11" s="13">
        <v>13.099682824394085</v>
      </c>
      <c r="I11" s="13">
        <v>4.75</v>
      </c>
    </row>
    <row r="12" spans="1:9" x14ac:dyDescent="0.25">
      <c r="A12" s="23" t="s">
        <v>10</v>
      </c>
      <c r="B12" s="34">
        <v>110.41500000000001</v>
      </c>
      <c r="C12" s="41">
        <v>16.170000000000002</v>
      </c>
      <c r="D12" s="41">
        <v>20.858000000000001</v>
      </c>
      <c r="E12" s="41">
        <v>9.3800000000000008</v>
      </c>
      <c r="F12" s="14">
        <f t="shared" ref="F12:F13" si="1">SUM(B12:E12)</f>
        <v>156.82300000000001</v>
      </c>
      <c r="G12" s="12">
        <f t="shared" si="0"/>
        <v>12.880343630966752</v>
      </c>
      <c r="H12" s="13">
        <v>12.175373925814231</v>
      </c>
      <c r="I12" s="41">
        <v>3.1659999999999999</v>
      </c>
    </row>
    <row r="13" spans="1:9" x14ac:dyDescent="0.25">
      <c r="A13" s="23" t="s">
        <v>11</v>
      </c>
      <c r="B13" s="34">
        <v>122.74299999999999</v>
      </c>
      <c r="C13" s="41">
        <v>11.76</v>
      </c>
      <c r="D13" s="41">
        <v>15.082000000000001</v>
      </c>
      <c r="E13" s="41">
        <v>7.5039999999999996</v>
      </c>
      <c r="F13" s="14">
        <f t="shared" si="1"/>
        <v>157.08899999999997</v>
      </c>
      <c r="G13" s="12">
        <f t="shared" si="0"/>
        <v>13.019984889768217</v>
      </c>
      <c r="H13" s="41">
        <v>12.065221375444812</v>
      </c>
      <c r="I13" s="24"/>
    </row>
    <row r="14" spans="1:9" x14ac:dyDescent="0.25">
      <c r="A14" t="s">
        <v>12</v>
      </c>
      <c r="B14" t="s">
        <v>26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5" x14ac:dyDescent="0.25"/>
  <cols>
    <col min="1" max="1" width="13.5703125" customWidth="1"/>
  </cols>
  <sheetData>
    <row r="1" spans="1:9" x14ac:dyDescent="0.25">
      <c r="B1" s="85" t="s">
        <v>0</v>
      </c>
      <c r="C1" s="86"/>
      <c r="D1" s="86"/>
      <c r="E1" s="86"/>
      <c r="F1" s="87"/>
      <c r="G1" s="1"/>
      <c r="H1" s="2"/>
      <c r="I1" s="3"/>
    </row>
    <row r="2" spans="1:9" s="10" customFormat="1" ht="30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 t="s">
        <v>9</v>
      </c>
    </row>
    <row r="3" spans="1:9" x14ac:dyDescent="0.25">
      <c r="A3" s="11">
        <v>2005</v>
      </c>
      <c r="B3" s="12">
        <v>52.8</v>
      </c>
      <c r="C3" s="13">
        <v>7.8</v>
      </c>
      <c r="D3" s="13">
        <v>1.6</v>
      </c>
      <c r="E3" s="13">
        <v>0</v>
      </c>
      <c r="F3" s="14">
        <v>62.2</v>
      </c>
      <c r="G3" s="15">
        <v>12</v>
      </c>
      <c r="H3" s="13">
        <v>5.2</v>
      </c>
      <c r="I3" s="16">
        <v>1</v>
      </c>
    </row>
    <row r="4" spans="1:9" x14ac:dyDescent="0.25">
      <c r="A4" s="17">
        <v>2006</v>
      </c>
      <c r="B4" s="12">
        <v>53.6</v>
      </c>
      <c r="C4" s="13">
        <v>14.6</v>
      </c>
      <c r="D4" s="13">
        <v>1.7</v>
      </c>
      <c r="E4" s="13">
        <v>0</v>
      </c>
      <c r="F4" s="14">
        <v>69.900000000000006</v>
      </c>
      <c r="G4" s="15">
        <v>13.4</v>
      </c>
      <c r="H4" s="13">
        <v>5.2</v>
      </c>
      <c r="I4" s="16">
        <v>0</v>
      </c>
    </row>
    <row r="5" spans="1:9" x14ac:dyDescent="0.25">
      <c r="A5" s="17">
        <v>2007</v>
      </c>
      <c r="B5" s="12">
        <v>44.6</v>
      </c>
      <c r="C5" s="13">
        <v>14.5</v>
      </c>
      <c r="D5" s="13">
        <v>4.4000000000000004</v>
      </c>
      <c r="E5" s="13">
        <v>0</v>
      </c>
      <c r="F5" s="14">
        <v>63.4</v>
      </c>
      <c r="G5" s="15">
        <v>11.1</v>
      </c>
      <c r="H5" s="13">
        <v>5.7</v>
      </c>
      <c r="I5" s="16">
        <v>3</v>
      </c>
    </row>
    <row r="6" spans="1:9" x14ac:dyDescent="0.25">
      <c r="A6" s="17">
        <v>2008</v>
      </c>
      <c r="B6" s="12">
        <v>44.1</v>
      </c>
      <c r="C6" s="13">
        <v>4.9000000000000004</v>
      </c>
      <c r="D6" s="13">
        <v>5.6</v>
      </c>
      <c r="E6" s="13">
        <v>0</v>
      </c>
      <c r="F6" s="14">
        <v>54.5</v>
      </c>
      <c r="G6" s="15">
        <v>10.3</v>
      </c>
      <c r="H6" s="13">
        <v>5.28</v>
      </c>
      <c r="I6" s="16">
        <v>1</v>
      </c>
    </row>
    <row r="7" spans="1:9" x14ac:dyDescent="0.25">
      <c r="A7" s="17">
        <v>2009</v>
      </c>
      <c r="B7" s="12">
        <v>48.3</v>
      </c>
      <c r="C7" s="13">
        <v>9.8000000000000007</v>
      </c>
      <c r="D7" s="13">
        <v>5.2</v>
      </c>
      <c r="E7" s="13">
        <v>0</v>
      </c>
      <c r="F7" s="14">
        <v>63.3</v>
      </c>
      <c r="G7" s="15">
        <v>11.7</v>
      </c>
      <c r="H7" s="13">
        <v>5.4</v>
      </c>
      <c r="I7" s="16">
        <v>0</v>
      </c>
    </row>
    <row r="8" spans="1:9" x14ac:dyDescent="0.25">
      <c r="A8" s="17">
        <v>2010</v>
      </c>
      <c r="B8" s="12">
        <v>61.3</v>
      </c>
      <c r="C8" s="13">
        <v>6.8</v>
      </c>
      <c r="D8" s="13">
        <v>3.9</v>
      </c>
      <c r="E8" s="13">
        <v>0</v>
      </c>
      <c r="F8" s="14">
        <v>72</v>
      </c>
      <c r="G8" s="15">
        <v>12.9</v>
      </c>
      <c r="H8" s="13">
        <v>5.58</v>
      </c>
      <c r="I8" s="27">
        <v>4.5</v>
      </c>
    </row>
    <row r="9" spans="1:9" x14ac:dyDescent="0.25">
      <c r="A9" s="22">
        <v>2011</v>
      </c>
      <c r="B9" s="34">
        <v>61.6</v>
      </c>
      <c r="C9" s="41">
        <v>6.8</v>
      </c>
      <c r="D9" s="41">
        <v>4.5999999999999996</v>
      </c>
      <c r="E9" s="41">
        <v>0.4</v>
      </c>
      <c r="F9" s="45">
        <v>73.400000000000006</v>
      </c>
      <c r="G9" s="12">
        <f>F9/H9</f>
        <v>12.253756260434056</v>
      </c>
      <c r="H9" s="13">
        <v>5.9900000000000011</v>
      </c>
      <c r="I9" s="41">
        <v>3</v>
      </c>
    </row>
    <row r="10" spans="1:9" x14ac:dyDescent="0.25">
      <c r="A10" s="22">
        <v>2012</v>
      </c>
      <c r="B10" s="34">
        <v>60.3</v>
      </c>
      <c r="C10" s="41">
        <v>11.6</v>
      </c>
      <c r="D10" s="41">
        <v>3.8</v>
      </c>
      <c r="E10" s="41">
        <v>0.9</v>
      </c>
      <c r="F10" s="45">
        <v>76.599999999999994</v>
      </c>
      <c r="G10" s="12">
        <f>F10/H10</f>
        <v>11.518796992481201</v>
      </c>
      <c r="H10" s="13">
        <v>6.65</v>
      </c>
      <c r="I10" s="41">
        <v>2</v>
      </c>
    </row>
    <row r="11" spans="1:9" x14ac:dyDescent="0.25">
      <c r="A11" s="46">
        <v>2013</v>
      </c>
      <c r="B11" s="34">
        <v>48.5</v>
      </c>
      <c r="C11" s="41">
        <v>10.538</v>
      </c>
      <c r="D11" s="41">
        <v>4</v>
      </c>
      <c r="E11" s="41">
        <v>1.329</v>
      </c>
      <c r="F11" s="45">
        <f>SUM(B11:E11)</f>
        <v>64.36699999999999</v>
      </c>
      <c r="G11" s="12">
        <f t="shared" ref="G11:G13" si="0">F11/H11</f>
        <v>9.7282523538746339</v>
      </c>
      <c r="H11" s="13">
        <v>6.616501881179456</v>
      </c>
      <c r="I11" s="41">
        <v>3</v>
      </c>
    </row>
    <row r="12" spans="1:9" x14ac:dyDescent="0.25">
      <c r="A12" s="46" t="s">
        <v>10</v>
      </c>
      <c r="B12" s="34">
        <v>52.073</v>
      </c>
      <c r="C12" s="41">
        <v>7.125</v>
      </c>
      <c r="D12" s="41">
        <v>2.63</v>
      </c>
      <c r="E12" s="41">
        <v>0.84599999999999997</v>
      </c>
      <c r="F12" s="45">
        <f>SUM(B12:E12)</f>
        <v>62.673999999999999</v>
      </c>
      <c r="G12" s="12">
        <f t="shared" si="0"/>
        <v>9.216764705882353</v>
      </c>
      <c r="H12" s="13">
        <v>6.8</v>
      </c>
      <c r="I12" s="41">
        <v>0</v>
      </c>
    </row>
    <row r="13" spans="1:9" x14ac:dyDescent="0.25">
      <c r="A13" s="46" t="s">
        <v>11</v>
      </c>
      <c r="B13" s="34">
        <v>53.381</v>
      </c>
      <c r="C13" s="41">
        <v>9.9749999999999996</v>
      </c>
      <c r="D13" s="41">
        <v>3.0070000000000001</v>
      </c>
      <c r="E13" s="41">
        <v>0.84599999999999997</v>
      </c>
      <c r="F13" s="45">
        <f>SUM(B13:E13)</f>
        <v>67.209000000000003</v>
      </c>
      <c r="G13" s="12">
        <f t="shared" si="0"/>
        <v>9.7809589983273675</v>
      </c>
      <c r="H13" s="41">
        <v>6.8714120989049592</v>
      </c>
      <c r="I13" s="24"/>
    </row>
    <row r="14" spans="1:9" x14ac:dyDescent="0.25">
      <c r="A14" t="s">
        <v>12</v>
      </c>
      <c r="B14" t="s">
        <v>27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Accounting</vt:lpstr>
      <vt:lpstr>Anthropology</vt:lpstr>
      <vt:lpstr>Biochem</vt:lpstr>
      <vt:lpstr>Biotech</vt:lpstr>
      <vt:lpstr>Botany</vt:lpstr>
      <vt:lpstr>Chemistry</vt:lpstr>
      <vt:lpstr>CHERTL</vt:lpstr>
      <vt:lpstr>CompSci</vt:lpstr>
      <vt:lpstr>Drama</vt:lpstr>
      <vt:lpstr>Economics</vt:lpstr>
      <vt:lpstr>Education</vt:lpstr>
      <vt:lpstr>English</vt:lpstr>
      <vt:lpstr>EnvScience</vt:lpstr>
      <vt:lpstr>FineArt</vt:lpstr>
      <vt:lpstr>Geog</vt:lpstr>
      <vt:lpstr>Geology</vt:lpstr>
      <vt:lpstr>HistoryDept</vt:lpstr>
      <vt:lpstr>HKE</vt:lpstr>
      <vt:lpstr>Ichthy</vt:lpstr>
      <vt:lpstr>IS</vt:lpstr>
      <vt:lpstr>IWR</vt:lpstr>
      <vt:lpstr>Journ</vt:lpstr>
      <vt:lpstr>Law</vt:lpstr>
      <vt:lpstr>Linguistics</vt:lpstr>
      <vt:lpstr>Management</vt:lpstr>
      <vt:lpstr>Maths</vt:lpstr>
      <vt:lpstr>Music</vt:lpstr>
      <vt:lpstr>Pharm</vt:lpstr>
      <vt:lpstr>Phil</vt:lpstr>
      <vt:lpstr>Physics</vt:lpstr>
      <vt:lpstr>Politics</vt:lpstr>
      <vt:lpstr>Psych</vt:lpstr>
      <vt:lpstr>BusinessSch</vt:lpstr>
      <vt:lpstr>SoL</vt:lpstr>
      <vt:lpstr>Socio</vt:lpstr>
      <vt:lpstr>Stats</vt:lpstr>
      <vt:lpstr>Zoo&amp;Ento</vt:lpstr>
    </vt:vector>
  </TitlesOfParts>
  <Company>Rhodes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Averbuch</dc:creator>
  <cp:lastModifiedBy>H Averbuch</cp:lastModifiedBy>
  <dcterms:created xsi:type="dcterms:W3CDTF">2015-05-19T09:29:32Z</dcterms:created>
  <dcterms:modified xsi:type="dcterms:W3CDTF">2015-06-11T14:56:50Z</dcterms:modified>
</cp:coreProperties>
</file>