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60" windowWidth="13365" windowHeight="11340" activeTab="0"/>
  </bookViews>
  <sheets>
    <sheet name="HUM" sheetId="1" r:id="rId1"/>
  </sheets>
  <definedNames>
    <definedName name="_xlnm.Print_Area" localSheetId="0">'HUM'!$A$1:$I$41</definedName>
  </definedNames>
  <calcPr fullCalcOnLoad="1"/>
</workbook>
</file>

<file path=xl/sharedStrings.xml><?xml version="1.0" encoding="utf-8"?>
<sst xmlns="http://schemas.openxmlformats.org/spreadsheetml/2006/main" count="56" uniqueCount="53">
  <si>
    <t>RHODES  UNIVERSITY</t>
  </si>
  <si>
    <t xml:space="preserve">SCU ALLOCATIONS: </t>
  </si>
  <si>
    <t>SCU's</t>
  </si>
  <si>
    <t>Professors</t>
  </si>
  <si>
    <t>Professor</t>
  </si>
  <si>
    <t>Associate Professors</t>
  </si>
  <si>
    <t>Senior Lecturers</t>
  </si>
  <si>
    <t>Lecturers</t>
  </si>
  <si>
    <t>Teaching Assistants</t>
  </si>
  <si>
    <t>1 SCU = Total annual package of Senior Lecturer</t>
  </si>
  <si>
    <t>Temporary Teaching</t>
  </si>
  <si>
    <t>FACULTY  OF HUMANITIES</t>
  </si>
  <si>
    <t>Gordon</t>
  </si>
  <si>
    <t xml:space="preserve"> Lecturers</t>
  </si>
  <si>
    <t>JOURNALISM  AND  MEDIA  STUDIES</t>
  </si>
  <si>
    <t>Strelitz</t>
  </si>
  <si>
    <t>Prinsloo</t>
  </si>
  <si>
    <t>Garman</t>
  </si>
  <si>
    <t>Steenveld</t>
  </si>
  <si>
    <t>du Toit</t>
  </si>
  <si>
    <t>Gess</t>
  </si>
  <si>
    <t>Kyazze</t>
  </si>
  <si>
    <t>Schoon</t>
  </si>
  <si>
    <t>Pamphilon</t>
  </si>
  <si>
    <t>Boshoff</t>
  </si>
  <si>
    <t>Mathurine</t>
  </si>
  <si>
    <t>T/Assistant (AD)</t>
  </si>
  <si>
    <t>(Chair in Economic Journ from 2008)</t>
  </si>
  <si>
    <t>Dalvitt</t>
  </si>
  <si>
    <t>Historical allocation of posts</t>
  </si>
  <si>
    <t>Marquis</t>
  </si>
  <si>
    <t>Dugmore</t>
  </si>
  <si>
    <t>MTN Chair (outside funded)</t>
  </si>
  <si>
    <t>Wasserman</t>
  </si>
  <si>
    <t>Amner</t>
  </si>
  <si>
    <t>Lecturer  isiXhosa (See Af Lang)</t>
  </si>
  <si>
    <t>Lect (isiXhosa)</t>
  </si>
  <si>
    <t>1 African Lang Lecturer</t>
  </si>
  <si>
    <t>Duncan</t>
  </si>
  <si>
    <t>Chair- Discovery Health (O/Funded)</t>
  </si>
  <si>
    <t>Chair of Media &amp; Info Society (O/Fund)</t>
  </si>
  <si>
    <t>High Productivity Researcher</t>
  </si>
  <si>
    <t>Long (Contract)</t>
  </si>
  <si>
    <t>As at 1/1/2014</t>
  </si>
  <si>
    <t>Collins</t>
  </si>
  <si>
    <t>Rennie</t>
  </si>
  <si>
    <t>Senior Lecturer</t>
  </si>
  <si>
    <t>Vacancy- ex Hills</t>
  </si>
  <si>
    <t>Midzi (Contract)</t>
  </si>
  <si>
    <t>Malila (Contract)</t>
  </si>
  <si>
    <t>Van der MerweContract)</t>
  </si>
  <si>
    <t>Smerczak (Contract)</t>
  </si>
  <si>
    <t>Roux (Contract)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</si>
</sst>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" fontId="5" fillId="34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2"/>
  <sheetViews>
    <sheetView tabSelected="1" view="pageBreakPreview" zoomScaleSheetLayoutView="100" workbookViewId="0" topLeftCell="A4">
      <selection activeCell="K41" sqref="K41"/>
    </sheetView>
  </sheetViews>
  <sheetFormatPr defaultColWidth="9.33203125" defaultRowHeight="12.75"/>
  <cols>
    <col min="1" max="1" width="7.66015625" style="0" customWidth="1"/>
    <col min="2" max="2" width="25.83203125" style="0" customWidth="1"/>
    <col min="3" max="3" width="9.33203125" style="0" customWidth="1"/>
    <col min="4" max="4" width="1.66796875" style="0" customWidth="1"/>
    <col min="5" max="5" width="6.33203125" style="21" bestFit="1" customWidth="1"/>
    <col min="6" max="6" width="20.5" style="15" bestFit="1" customWidth="1"/>
    <col min="7" max="7" width="24.16015625" style="12" customWidth="1"/>
    <col min="8" max="8" width="8.83203125" style="0" customWidth="1"/>
    <col min="9" max="9" width="2.16015625" style="0" customWidth="1"/>
  </cols>
  <sheetData>
    <row r="1" spans="1:9" s="3" customFormat="1" ht="12.75">
      <c r="A1" s="1" t="s">
        <v>0</v>
      </c>
      <c r="B1" s="4"/>
      <c r="C1" s="4"/>
      <c r="D1" s="4"/>
      <c r="E1" s="24"/>
      <c r="F1" s="19"/>
      <c r="G1" s="48"/>
      <c r="H1" s="7"/>
      <c r="I1" s="4"/>
    </row>
    <row r="2" spans="1:9" s="3" customFormat="1" ht="12.75">
      <c r="A2" s="1" t="s">
        <v>1</v>
      </c>
      <c r="B2" s="4"/>
      <c r="C2" s="1"/>
      <c r="D2" s="1"/>
      <c r="E2" s="22"/>
      <c r="F2" s="18"/>
      <c r="G2" s="17"/>
      <c r="H2" s="1"/>
      <c r="I2" s="1"/>
    </row>
    <row r="3" spans="1:7" s="3" customFormat="1" ht="12.75">
      <c r="A3" s="1" t="s">
        <v>9</v>
      </c>
      <c r="E3" s="21"/>
      <c r="F3" s="15"/>
      <c r="G3" s="12"/>
    </row>
    <row r="4" spans="1:7" s="3" customFormat="1" ht="12.75">
      <c r="A4" s="1" t="s">
        <v>11</v>
      </c>
      <c r="E4" s="21"/>
      <c r="F4" s="15"/>
      <c r="G4" s="12"/>
    </row>
    <row r="5" spans="1:7" s="3" customFormat="1" ht="12.75">
      <c r="A5" s="1" t="s">
        <v>14</v>
      </c>
      <c r="E5" s="21"/>
      <c r="F5" s="15"/>
      <c r="G5" s="12"/>
    </row>
    <row r="6" spans="2:8" s="43" customFormat="1" ht="25.5">
      <c r="B6" s="41" t="s">
        <v>29</v>
      </c>
      <c r="C6" s="26" t="s">
        <v>2</v>
      </c>
      <c r="E6" s="42"/>
      <c r="F6" s="44" t="s">
        <v>43</v>
      </c>
      <c r="G6" s="41"/>
      <c r="H6" s="41"/>
    </row>
    <row r="7" spans="1:9" s="6" customFormat="1" ht="12.75">
      <c r="A7" s="28">
        <v>2</v>
      </c>
      <c r="B7" s="37" t="s">
        <v>4</v>
      </c>
      <c r="C7" s="28">
        <f>+A7*1.3</f>
        <v>2.6</v>
      </c>
      <c r="D7" s="29"/>
      <c r="E7" s="53">
        <v>2</v>
      </c>
      <c r="F7" s="40" t="s">
        <v>3</v>
      </c>
      <c r="G7" s="54" t="s">
        <v>15</v>
      </c>
      <c r="H7" s="55">
        <v>1.3</v>
      </c>
      <c r="I7" s="29"/>
    </row>
    <row r="8" spans="1:9" s="6" customFormat="1" ht="25.5">
      <c r="A8" s="34"/>
      <c r="B8" s="38" t="s">
        <v>27</v>
      </c>
      <c r="C8" s="34"/>
      <c r="D8" s="29"/>
      <c r="E8" s="56"/>
      <c r="F8" s="8"/>
      <c r="G8" s="54" t="s">
        <v>33</v>
      </c>
      <c r="H8" s="55">
        <v>1.3</v>
      </c>
      <c r="I8" s="29"/>
    </row>
    <row r="9" spans="1:9" s="6" customFormat="1" ht="12.75">
      <c r="A9" s="34"/>
      <c r="B9" s="10"/>
      <c r="C9" s="34"/>
      <c r="D9" s="29"/>
      <c r="E9" s="56"/>
      <c r="F9" s="8"/>
      <c r="G9" s="54"/>
      <c r="H9" s="55"/>
      <c r="I9" s="29"/>
    </row>
    <row r="10" spans="1:9" s="6" customFormat="1" ht="38.25">
      <c r="A10" s="28"/>
      <c r="B10" s="9"/>
      <c r="C10" s="28"/>
      <c r="D10" s="29"/>
      <c r="E10" s="56"/>
      <c r="F10" s="8" t="s">
        <v>40</v>
      </c>
      <c r="G10" s="54" t="s">
        <v>38</v>
      </c>
      <c r="H10" s="55"/>
      <c r="I10" s="29"/>
    </row>
    <row r="11" spans="1:9" s="6" customFormat="1" ht="25.5">
      <c r="A11" s="34">
        <v>7</v>
      </c>
      <c r="B11" s="10" t="s">
        <v>6</v>
      </c>
      <c r="C11" s="34">
        <f>+A11*1</f>
        <v>7</v>
      </c>
      <c r="D11" s="29"/>
      <c r="E11" s="56"/>
      <c r="F11" s="8" t="s">
        <v>41</v>
      </c>
      <c r="G11" s="54" t="s">
        <v>16</v>
      </c>
      <c r="H11" s="55"/>
      <c r="I11" s="29"/>
    </row>
    <row r="12" spans="1:9" s="6" customFormat="1" ht="12.75">
      <c r="A12" s="28"/>
      <c r="B12" s="9"/>
      <c r="C12" s="30"/>
      <c r="D12" s="31"/>
      <c r="E12" s="56">
        <v>3</v>
      </c>
      <c r="F12" s="8" t="s">
        <v>5</v>
      </c>
      <c r="G12" s="54" t="s">
        <v>18</v>
      </c>
      <c r="H12" s="55">
        <v>1.1</v>
      </c>
      <c r="I12" s="31"/>
    </row>
    <row r="13" spans="1:9" s="6" customFormat="1" ht="12.75">
      <c r="A13" s="28"/>
      <c r="B13" s="9"/>
      <c r="C13" s="30"/>
      <c r="D13" s="31"/>
      <c r="E13" s="56"/>
      <c r="F13" s="8"/>
      <c r="G13" s="54" t="s">
        <v>17</v>
      </c>
      <c r="H13" s="55">
        <v>1.1</v>
      </c>
      <c r="I13" s="31"/>
    </row>
    <row r="14" spans="1:9" s="6" customFormat="1" ht="12.75">
      <c r="A14" s="28"/>
      <c r="B14" s="9"/>
      <c r="C14" s="34"/>
      <c r="D14" s="29"/>
      <c r="E14" s="56"/>
      <c r="F14" s="57"/>
      <c r="G14" s="58" t="s">
        <v>44</v>
      </c>
      <c r="H14" s="59">
        <v>1.1</v>
      </c>
      <c r="I14" s="29"/>
    </row>
    <row r="15" spans="1:9" s="6" customFormat="1" ht="25.5">
      <c r="A15" s="28"/>
      <c r="B15" s="9"/>
      <c r="C15" s="34"/>
      <c r="D15" s="29"/>
      <c r="E15" s="56"/>
      <c r="F15" s="40" t="s">
        <v>32</v>
      </c>
      <c r="G15" s="54" t="s">
        <v>28</v>
      </c>
      <c r="H15" s="59"/>
      <c r="I15" s="29"/>
    </row>
    <row r="16" spans="1:9" s="6" customFormat="1" ht="25.5">
      <c r="A16" s="28"/>
      <c r="B16" s="9"/>
      <c r="C16" s="28"/>
      <c r="D16" s="29"/>
      <c r="E16" s="56"/>
      <c r="F16" s="40" t="s">
        <v>39</v>
      </c>
      <c r="G16" s="54" t="s">
        <v>31</v>
      </c>
      <c r="H16" s="55"/>
      <c r="I16" s="29"/>
    </row>
    <row r="17" spans="1:9" s="6" customFormat="1" ht="12.75">
      <c r="A17" s="28"/>
      <c r="B17" s="9"/>
      <c r="C17" s="28"/>
      <c r="D17" s="29"/>
      <c r="E17" s="53">
        <v>1</v>
      </c>
      <c r="F17" s="8" t="s">
        <v>46</v>
      </c>
      <c r="G17" s="54" t="s">
        <v>17</v>
      </c>
      <c r="H17" s="60">
        <v>1</v>
      </c>
      <c r="I17" s="29"/>
    </row>
    <row r="18" spans="1:9" s="6" customFormat="1" ht="12.75">
      <c r="A18" s="28">
        <v>9</v>
      </c>
      <c r="B18" s="9" t="s">
        <v>13</v>
      </c>
      <c r="C18" s="34">
        <f>+A18*0.9</f>
        <v>8.1</v>
      </c>
      <c r="D18" s="29"/>
      <c r="E18" s="53"/>
      <c r="F18" s="8"/>
      <c r="G18" s="61"/>
      <c r="H18" s="55"/>
      <c r="I18" s="29"/>
    </row>
    <row r="19" spans="1:9" s="6" customFormat="1" ht="12.75">
      <c r="A19" s="5"/>
      <c r="B19" s="5"/>
      <c r="C19" s="5"/>
      <c r="D19" s="29"/>
      <c r="E19" s="53">
        <v>12</v>
      </c>
      <c r="F19" s="8" t="s">
        <v>7</v>
      </c>
      <c r="G19" s="54" t="s">
        <v>45</v>
      </c>
      <c r="H19" s="60">
        <v>0.9</v>
      </c>
      <c r="I19" s="29"/>
    </row>
    <row r="20" spans="1:9" s="6" customFormat="1" ht="12.75">
      <c r="A20" s="50"/>
      <c r="B20" s="50"/>
      <c r="C20" s="50"/>
      <c r="D20" s="29"/>
      <c r="E20" s="53"/>
      <c r="F20" s="8"/>
      <c r="G20" s="61" t="s">
        <v>34</v>
      </c>
      <c r="H20" s="55">
        <v>0.9</v>
      </c>
      <c r="I20" s="29"/>
    </row>
    <row r="21" spans="1:9" s="6" customFormat="1" ht="12.75">
      <c r="A21" s="34"/>
      <c r="B21" s="10"/>
      <c r="C21" s="34"/>
      <c r="D21" s="29"/>
      <c r="E21" s="56"/>
      <c r="F21" s="8"/>
      <c r="G21" s="61" t="s">
        <v>19</v>
      </c>
      <c r="H21" s="55">
        <v>0.9</v>
      </c>
      <c r="I21" s="29"/>
    </row>
    <row r="22" spans="1:9" s="6" customFormat="1" ht="12.75">
      <c r="A22" s="28"/>
      <c r="B22" s="9"/>
      <c r="C22" s="28"/>
      <c r="D22" s="29"/>
      <c r="E22" s="56"/>
      <c r="F22" s="8"/>
      <c r="G22" s="61" t="s">
        <v>47</v>
      </c>
      <c r="H22" s="55">
        <v>0.9</v>
      </c>
      <c r="I22" s="29"/>
    </row>
    <row r="23" spans="1:9" s="6" customFormat="1" ht="12.75">
      <c r="A23" s="28"/>
      <c r="B23" s="9"/>
      <c r="C23" s="28"/>
      <c r="D23" s="29"/>
      <c r="E23" s="56"/>
      <c r="F23" s="8"/>
      <c r="G23" s="61" t="s">
        <v>20</v>
      </c>
      <c r="H23" s="55">
        <v>0.9</v>
      </c>
      <c r="I23" s="29"/>
    </row>
    <row r="24" spans="1:9" s="6" customFormat="1" ht="12.75">
      <c r="A24" s="28"/>
      <c r="B24" s="9"/>
      <c r="C24" s="28"/>
      <c r="D24" s="29"/>
      <c r="E24" s="56"/>
      <c r="F24" s="8"/>
      <c r="G24" s="61" t="s">
        <v>12</v>
      </c>
      <c r="H24" s="55">
        <v>0.9</v>
      </c>
      <c r="I24" s="29"/>
    </row>
    <row r="25" spans="1:9" s="6" customFormat="1" ht="12.75">
      <c r="A25" s="28"/>
      <c r="B25" s="9"/>
      <c r="C25" s="28"/>
      <c r="D25" s="29"/>
      <c r="E25" s="56"/>
      <c r="F25" s="8"/>
      <c r="G25" s="61" t="s">
        <v>21</v>
      </c>
      <c r="H25" s="55">
        <v>0.9</v>
      </c>
      <c r="I25" s="29"/>
    </row>
    <row r="26" spans="1:9" s="6" customFormat="1" ht="12.75">
      <c r="A26" s="28"/>
      <c r="B26" s="9"/>
      <c r="C26" s="28"/>
      <c r="D26" s="29"/>
      <c r="E26" s="56"/>
      <c r="F26" s="8"/>
      <c r="G26" s="61" t="s">
        <v>22</v>
      </c>
      <c r="H26" s="55">
        <v>0.9</v>
      </c>
      <c r="I26" s="29"/>
    </row>
    <row r="27" spans="1:9" s="6" customFormat="1" ht="12.75">
      <c r="A27" s="28"/>
      <c r="B27" s="9"/>
      <c r="C27" s="28"/>
      <c r="D27" s="29"/>
      <c r="E27" s="56"/>
      <c r="F27" s="8"/>
      <c r="G27" s="61" t="s">
        <v>23</v>
      </c>
      <c r="H27" s="55">
        <v>0.9</v>
      </c>
      <c r="I27" s="29"/>
    </row>
    <row r="28" spans="1:9" s="6" customFormat="1" ht="12.75">
      <c r="A28" s="28"/>
      <c r="B28" s="9"/>
      <c r="C28" s="28"/>
      <c r="D28" s="29"/>
      <c r="E28" s="56"/>
      <c r="F28" s="62"/>
      <c r="G28" s="61" t="s">
        <v>30</v>
      </c>
      <c r="H28" s="55">
        <v>0.9</v>
      </c>
      <c r="I28" s="29"/>
    </row>
    <row r="29" spans="1:9" s="6" customFormat="1" ht="12.75">
      <c r="A29" s="28"/>
      <c r="B29" s="9"/>
      <c r="C29" s="34"/>
      <c r="D29" s="29"/>
      <c r="E29" s="63"/>
      <c r="F29" s="64"/>
      <c r="G29" s="61" t="s">
        <v>24</v>
      </c>
      <c r="H29" s="55">
        <v>0.9</v>
      </c>
      <c r="I29" s="29"/>
    </row>
    <row r="30" spans="1:9" s="6" customFormat="1" ht="12.75">
      <c r="A30" s="28"/>
      <c r="B30" s="9"/>
      <c r="C30" s="34"/>
      <c r="D30" s="29"/>
      <c r="E30" s="56"/>
      <c r="F30" s="8"/>
      <c r="G30" s="54" t="s">
        <v>25</v>
      </c>
      <c r="H30" s="55">
        <v>0.9</v>
      </c>
      <c r="I30" s="29"/>
    </row>
    <row r="31" spans="1:9" s="6" customFormat="1" ht="12.75">
      <c r="A31" s="28"/>
      <c r="B31" s="9"/>
      <c r="C31" s="34"/>
      <c r="D31" s="29"/>
      <c r="E31" s="56"/>
      <c r="F31" s="40"/>
      <c r="G31" s="54"/>
      <c r="H31" s="55"/>
      <c r="I31" s="29"/>
    </row>
    <row r="32" spans="1:9" s="6" customFormat="1" ht="25.5">
      <c r="A32" s="28">
        <v>1</v>
      </c>
      <c r="B32" s="9" t="s">
        <v>35</v>
      </c>
      <c r="C32" s="28">
        <f>0.9/4</f>
        <v>0.225</v>
      </c>
      <c r="D32" s="29"/>
      <c r="E32" s="53">
        <v>1</v>
      </c>
      <c r="F32" s="40" t="s">
        <v>36</v>
      </c>
      <c r="G32" s="54" t="s">
        <v>37</v>
      </c>
      <c r="H32" s="55">
        <f>0.9/4</f>
        <v>0.225</v>
      </c>
      <c r="I32" s="29"/>
    </row>
    <row r="33" spans="1:9" s="6" customFormat="1" ht="12.75">
      <c r="A33" s="28"/>
      <c r="B33" s="9"/>
      <c r="C33" s="34"/>
      <c r="D33" s="29"/>
      <c r="E33" s="53">
        <v>6</v>
      </c>
      <c r="F33" s="40" t="s">
        <v>8</v>
      </c>
      <c r="G33" s="54" t="s">
        <v>42</v>
      </c>
      <c r="H33" s="55">
        <v>0.3</v>
      </c>
      <c r="I33" s="29"/>
    </row>
    <row r="34" spans="1:9" s="6" customFormat="1" ht="12.75">
      <c r="A34" s="28"/>
      <c r="B34" s="45"/>
      <c r="C34" s="34"/>
      <c r="D34" s="29"/>
      <c r="E34" s="56"/>
      <c r="F34" s="40"/>
      <c r="G34" s="54" t="s">
        <v>48</v>
      </c>
      <c r="H34" s="55">
        <v>0.3</v>
      </c>
      <c r="I34" s="29"/>
    </row>
    <row r="35" spans="1:9" s="6" customFormat="1" ht="12.75">
      <c r="A35" s="28"/>
      <c r="B35" s="9"/>
      <c r="C35" s="28"/>
      <c r="D35" s="29"/>
      <c r="E35" s="56"/>
      <c r="F35" s="40"/>
      <c r="G35" s="54" t="s">
        <v>49</v>
      </c>
      <c r="H35" s="25">
        <v>0.3</v>
      </c>
      <c r="I35" s="29"/>
    </row>
    <row r="36" spans="1:9" s="6" customFormat="1" ht="12.75">
      <c r="A36" s="28">
        <v>5</v>
      </c>
      <c r="B36" s="9" t="s">
        <v>8</v>
      </c>
      <c r="C36" s="34">
        <f>+A36*0.3</f>
        <v>1.5</v>
      </c>
      <c r="D36" s="29"/>
      <c r="E36" s="56"/>
      <c r="F36" s="40"/>
      <c r="G36" s="54" t="s">
        <v>50</v>
      </c>
      <c r="H36" s="25">
        <v>0.3</v>
      </c>
      <c r="I36" s="29"/>
    </row>
    <row r="37" spans="1:9" s="6" customFormat="1" ht="12.75">
      <c r="A37" s="28">
        <v>1</v>
      </c>
      <c r="B37" s="40" t="s">
        <v>26</v>
      </c>
      <c r="C37" s="28">
        <f>+A37*0.2</f>
        <v>0.2</v>
      </c>
      <c r="D37" s="29"/>
      <c r="E37" s="56"/>
      <c r="F37" s="40"/>
      <c r="G37" s="65" t="s">
        <v>51</v>
      </c>
      <c r="H37" s="25">
        <v>0.3</v>
      </c>
      <c r="I37" s="29"/>
    </row>
    <row r="38" spans="1:9" s="6" customFormat="1" ht="12.75">
      <c r="A38" s="28"/>
      <c r="B38" s="40"/>
      <c r="C38" s="28"/>
      <c r="D38" s="29"/>
      <c r="E38" s="56"/>
      <c r="F38" s="40"/>
      <c r="G38" s="65" t="s">
        <v>52</v>
      </c>
      <c r="H38" s="25">
        <v>0.3</v>
      </c>
      <c r="I38" s="29"/>
    </row>
    <row r="39" spans="1:9" s="6" customFormat="1" ht="15" customHeight="1">
      <c r="A39" s="28"/>
      <c r="B39" s="8"/>
      <c r="C39" s="28"/>
      <c r="D39" s="29"/>
      <c r="E39" s="20"/>
      <c r="F39" s="46"/>
      <c r="G39" s="49"/>
      <c r="H39" s="25"/>
      <c r="I39" s="29"/>
    </row>
    <row r="40" spans="1:9" s="6" customFormat="1" ht="12.75">
      <c r="A40" s="28"/>
      <c r="B40" s="9" t="s">
        <v>10</v>
      </c>
      <c r="C40" s="35">
        <v>0.21</v>
      </c>
      <c r="D40" s="36"/>
      <c r="E40" s="20"/>
      <c r="F40" s="45" t="s">
        <v>10</v>
      </c>
      <c r="G40" s="47"/>
      <c r="H40" s="51">
        <f>218663/(457160*107%)</f>
        <v>0.4470162392274776</v>
      </c>
      <c r="I40" s="36"/>
    </row>
    <row r="41" spans="1:9" s="2" customFormat="1" ht="12.75">
      <c r="A41" s="32">
        <f>SUM(A7:A40)</f>
        <v>25</v>
      </c>
      <c r="B41" s="27"/>
      <c r="C41" s="39">
        <f>SUM(C7:C40)</f>
        <v>19.835</v>
      </c>
      <c r="D41" s="33"/>
      <c r="E41" s="52">
        <f>SUM(E7:E40)</f>
        <v>25</v>
      </c>
      <c r="F41" s="16"/>
      <c r="G41" s="13"/>
      <c r="H41" s="39">
        <f>SUM(H7:H40)</f>
        <v>20.172016239227485</v>
      </c>
      <c r="I41" s="33"/>
    </row>
    <row r="42" spans="5:7" s="2" customFormat="1" ht="12.75">
      <c r="E42" s="23"/>
      <c r="F42" s="14"/>
      <c r="G42" s="11"/>
    </row>
  </sheetData>
  <sheetProtection/>
  <printOptions/>
  <pageMargins left="0.1968503937007874" right="0.2362204724409449" top="0.2362204724409449" bottom="0.35433070866141736" header="0.15748031496062992" footer="0.15748031496062992"/>
  <pageSetup fitToHeight="2" fitToWidth="1" horizontalDpi="300" verticalDpi="300" orientation="portrait" paperSize="9" r:id="rId1"/>
  <headerFooter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2014-01-30T10:25:51Z</dcterms:modified>
  <cp:category/>
  <cp:version/>
  <cp:contentType/>
  <cp:contentStatus/>
</cp:coreProperties>
</file>