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HUM" sheetId="1" r:id="rId1"/>
  </sheets>
  <definedNames>
    <definedName name="_xlnm.Print_Area" localSheetId="0">'HUM'!$A$1:$I$99</definedName>
  </definedNames>
  <calcPr fullCalcOnLoad="1"/>
</workbook>
</file>

<file path=xl/comments1.xml><?xml version="1.0" encoding="utf-8"?>
<comments xmlns="http://schemas.openxmlformats.org/spreadsheetml/2006/main">
  <authors>
    <author>cmps073</author>
    <author>Rhodes</author>
  </authors>
  <commentList>
    <comment ref="H19" authorId="0">
      <text>
        <r>
          <rPr>
            <b/>
            <sz val="8"/>
            <rFont val="Tahoma"/>
            <family val="2"/>
          </rPr>
          <t>One of lect scus is shared between Pharm, Ed, Law, Journ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9"/>
            <rFont val="Tahoma"/>
            <family val="2"/>
          </rPr>
          <t>Therefore Huisamen post falls away on his departure and pending reviews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<sst xmlns="http://schemas.openxmlformats.org/spreadsheetml/2006/main" count="110" uniqueCount="52">
  <si>
    <t>RHODES  UNIVERSITY</t>
  </si>
  <si>
    <t xml:space="preserve">SCU ALLOCATIONS: </t>
  </si>
  <si>
    <t>SCU's</t>
  </si>
  <si>
    <t>Professor</t>
  </si>
  <si>
    <t>Lecturers</t>
  </si>
  <si>
    <t>Lecturer</t>
  </si>
  <si>
    <t>1 SCU = Total annual package of Senior Lecturer</t>
  </si>
  <si>
    <t>Temporary Teaching</t>
  </si>
  <si>
    <t>Associate Professor</t>
  </si>
  <si>
    <t>Senior Lecturer</t>
  </si>
  <si>
    <t>Assoc Professor</t>
  </si>
  <si>
    <t>FACULTY  OF HUMANITIES</t>
  </si>
  <si>
    <t>SCHOOL  OF  LANGUAGES</t>
  </si>
  <si>
    <t>AFRICAN  LANGUAGES</t>
  </si>
  <si>
    <t>Mazwi</t>
  </si>
  <si>
    <t>Nosilela</t>
  </si>
  <si>
    <t>AFRIKAANS  AND  NEDERLANDS</t>
  </si>
  <si>
    <t>Vorster</t>
  </si>
  <si>
    <t>CLASSICS</t>
  </si>
  <si>
    <t>Jackson</t>
  </si>
  <si>
    <t>Van Schoor</t>
  </si>
  <si>
    <t>FRENCH</t>
  </si>
  <si>
    <t>Cordell</t>
  </si>
  <si>
    <t>Mwepu</t>
  </si>
  <si>
    <t>Mukenge</t>
  </si>
  <si>
    <t>GERMAN</t>
  </si>
  <si>
    <t>Weber</t>
  </si>
  <si>
    <t>Teaching Assistant</t>
  </si>
  <si>
    <t>Historical allocation of posts</t>
  </si>
  <si>
    <t>Temporary teaching</t>
  </si>
  <si>
    <t>Maseko</t>
  </si>
  <si>
    <t>See below</t>
  </si>
  <si>
    <t>Sam</t>
  </si>
  <si>
    <t>Lecturer (shared with Journ, Ed, Pharm, Law)</t>
  </si>
  <si>
    <t>Nkomo</t>
  </si>
  <si>
    <t>Domingo</t>
  </si>
  <si>
    <t>Shared Lecturer</t>
  </si>
  <si>
    <t>Junior Lecturer (ext Contract 2012-2013)</t>
  </si>
  <si>
    <t>NRF Chair</t>
  </si>
  <si>
    <t>Snr Lecturers</t>
  </si>
  <si>
    <t>Temporary Teaching- including subsidy of salary Prof Ma</t>
  </si>
  <si>
    <t>Jadezweni (2013-2017) against Kaschula</t>
  </si>
  <si>
    <t>As at 1/1/2014</t>
  </si>
  <si>
    <t>Kaschula (2013-2017)</t>
  </si>
  <si>
    <t>Vacancy- Kaschula NRF Chair</t>
  </si>
  <si>
    <t>Meintjes- Post Retirement Contract (2014)</t>
  </si>
  <si>
    <t>Lecturers (1 post was moved to African Lang)</t>
  </si>
  <si>
    <t xml:space="preserve">Huisamen- Post Retirement Contract 2014 </t>
  </si>
  <si>
    <t>Teaching Assistant (1000hrs 2014 pending review)</t>
  </si>
  <si>
    <t>Kunju (2014)</t>
  </si>
  <si>
    <t>Malamis</t>
  </si>
  <si>
    <t>Various TAs sharing hours (2014 only pending review)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</si>
</sst>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5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174" fontId="0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8" fillId="0" borderId="0" xfId="0" applyNumberFormat="1" applyFont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vertical="center" wrapText="1"/>
    </xf>
    <xf numFmtId="0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174" fontId="4" fillId="0" borderId="10" xfId="0" applyNumberFormat="1" applyFont="1" applyBorder="1" applyAlignment="1">
      <alignment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8"/>
  <sheetViews>
    <sheetView tabSelected="1" view="pageBreakPreview" zoomScaleSheetLayoutView="100" workbookViewId="0" topLeftCell="A1">
      <selection activeCell="F85" sqref="F85"/>
    </sheetView>
  </sheetViews>
  <sheetFormatPr defaultColWidth="9.33203125" defaultRowHeight="12.75"/>
  <cols>
    <col min="1" max="1" width="7.66015625" style="0" customWidth="1"/>
    <col min="2" max="2" width="25.83203125" style="0" customWidth="1"/>
    <col min="3" max="3" width="9.33203125" style="0" customWidth="1"/>
    <col min="4" max="4" width="1.66796875" style="0" customWidth="1"/>
    <col min="5" max="5" width="6.33203125" style="27" bestFit="1" customWidth="1"/>
    <col min="6" max="6" width="20.5" style="21" bestFit="1" customWidth="1"/>
    <col min="7" max="7" width="24.16015625" style="17" customWidth="1"/>
    <col min="8" max="8" width="8.83203125" style="0" customWidth="1"/>
    <col min="9" max="9" width="2.16015625" style="0" customWidth="1"/>
    <col min="10" max="10" width="11.66015625" style="0" bestFit="1" customWidth="1"/>
  </cols>
  <sheetData>
    <row r="1" spans="1:9" s="5" customFormat="1" ht="12.75">
      <c r="A1" s="1" t="s">
        <v>0</v>
      </c>
      <c r="B1" s="6"/>
      <c r="C1" s="6"/>
      <c r="D1" s="6"/>
      <c r="E1" s="29"/>
      <c r="F1" s="20"/>
      <c r="G1" s="16"/>
      <c r="H1" s="6"/>
      <c r="I1" s="6"/>
    </row>
    <row r="2" spans="1:9" s="5" customFormat="1" ht="12.75">
      <c r="A2" s="6"/>
      <c r="B2" s="6"/>
      <c r="C2" s="6"/>
      <c r="D2" s="6"/>
      <c r="E2" s="29"/>
      <c r="F2" s="20"/>
      <c r="G2" s="16"/>
      <c r="H2" s="6"/>
      <c r="I2" s="6"/>
    </row>
    <row r="3" spans="1:9" s="5" customFormat="1" ht="12.75">
      <c r="A3" s="1" t="s">
        <v>1</v>
      </c>
      <c r="B3" s="6"/>
      <c r="C3" s="1"/>
      <c r="D3" s="1"/>
      <c r="E3" s="28"/>
      <c r="F3" s="24"/>
      <c r="G3" s="23"/>
      <c r="H3" s="1"/>
      <c r="I3" s="1"/>
    </row>
    <row r="4" spans="1:7" s="5" customFormat="1" ht="12.75">
      <c r="A4" s="1" t="s">
        <v>6</v>
      </c>
      <c r="E4" s="27"/>
      <c r="F4" s="21"/>
      <c r="G4" s="17"/>
    </row>
    <row r="5" spans="5:7" s="5" customFormat="1" ht="12.75">
      <c r="E5" s="27"/>
      <c r="F5" s="21"/>
      <c r="G5" s="17"/>
    </row>
    <row r="6" spans="1:7" s="5" customFormat="1" ht="12.75">
      <c r="A6" s="1" t="s">
        <v>11</v>
      </c>
      <c r="E6" s="27"/>
      <c r="F6" s="21"/>
      <c r="G6" s="17"/>
    </row>
    <row r="7" spans="1:10" s="1" customFormat="1" ht="12.75">
      <c r="A7" s="1" t="s">
        <v>12</v>
      </c>
      <c r="B7" s="5"/>
      <c r="C7" s="5"/>
      <c r="D7" s="5"/>
      <c r="E7" s="27"/>
      <c r="F7" s="21"/>
      <c r="G7" s="17"/>
      <c r="H7" s="5"/>
      <c r="I7" s="5"/>
      <c r="J7" s="5"/>
    </row>
    <row r="8" spans="1:7" s="5" customFormat="1" ht="12.75">
      <c r="A8" s="1" t="s">
        <v>13</v>
      </c>
      <c r="E8" s="27"/>
      <c r="F8" s="21"/>
      <c r="G8" s="17"/>
    </row>
    <row r="9" spans="2:7" s="56" customFormat="1" ht="25.5">
      <c r="B9" s="53" t="s">
        <v>28</v>
      </c>
      <c r="E9" s="61"/>
      <c r="F9" s="57" t="s">
        <v>42</v>
      </c>
      <c r="G9" s="53"/>
    </row>
    <row r="10" spans="1:9" s="2" customFormat="1" ht="12.75">
      <c r="A10" s="34"/>
      <c r="B10" s="35"/>
      <c r="C10" s="34" t="s">
        <v>2</v>
      </c>
      <c r="D10" s="34"/>
      <c r="E10" s="32"/>
      <c r="F10" s="22"/>
      <c r="G10" s="18"/>
      <c r="H10" s="34"/>
      <c r="I10" s="34"/>
    </row>
    <row r="11" spans="1:9" s="10" customFormat="1" ht="25.5">
      <c r="A11" s="37">
        <v>1</v>
      </c>
      <c r="B11" s="12" t="s">
        <v>8</v>
      </c>
      <c r="C11" s="48">
        <f>+A11*1.1</f>
        <v>1.1</v>
      </c>
      <c r="D11" s="50"/>
      <c r="E11" s="99">
        <v>1</v>
      </c>
      <c r="F11" s="98" t="s">
        <v>3</v>
      </c>
      <c r="G11" s="33" t="s">
        <v>44</v>
      </c>
      <c r="H11" s="100">
        <v>1.3</v>
      </c>
      <c r="I11" s="50"/>
    </row>
    <row r="12" spans="1:9" s="10" customFormat="1" ht="25.5">
      <c r="A12" s="37">
        <v>5</v>
      </c>
      <c r="B12" s="60" t="s">
        <v>4</v>
      </c>
      <c r="C12" s="37">
        <f>0.9*A12</f>
        <v>4.5</v>
      </c>
      <c r="D12" s="38"/>
      <c r="E12" s="99"/>
      <c r="F12" s="98" t="s">
        <v>38</v>
      </c>
      <c r="G12" s="33" t="s">
        <v>43</v>
      </c>
      <c r="H12" s="100"/>
      <c r="I12" s="38"/>
    </row>
    <row r="13" spans="1:9" s="10" customFormat="1" ht="25.5">
      <c r="A13" s="37"/>
      <c r="B13" s="12" t="s">
        <v>33</v>
      </c>
      <c r="C13" s="37"/>
      <c r="D13" s="38"/>
      <c r="E13" s="99">
        <v>2</v>
      </c>
      <c r="F13" s="98" t="s">
        <v>39</v>
      </c>
      <c r="G13" s="33" t="s">
        <v>30</v>
      </c>
      <c r="H13" s="100">
        <v>1</v>
      </c>
      <c r="I13" s="38"/>
    </row>
    <row r="14" spans="1:9" s="10" customFormat="1" ht="12.75">
      <c r="A14" s="37"/>
      <c r="B14" s="60"/>
      <c r="C14" s="37"/>
      <c r="D14" s="38"/>
      <c r="E14" s="99"/>
      <c r="F14" s="98"/>
      <c r="G14" s="33" t="s">
        <v>34</v>
      </c>
      <c r="H14" s="100">
        <v>1</v>
      </c>
      <c r="I14" s="38"/>
    </row>
    <row r="15" spans="1:9" s="10" customFormat="1" ht="38.25">
      <c r="A15" s="37"/>
      <c r="B15" s="12"/>
      <c r="C15" s="37"/>
      <c r="D15" s="38"/>
      <c r="E15" s="98"/>
      <c r="F15" s="98"/>
      <c r="G15" s="33" t="s">
        <v>41</v>
      </c>
      <c r="H15" s="39"/>
      <c r="I15" s="38"/>
    </row>
    <row r="16" spans="1:9" s="10" customFormat="1" ht="12.75">
      <c r="A16" s="37"/>
      <c r="B16" s="12"/>
      <c r="C16" s="37"/>
      <c r="D16" s="38"/>
      <c r="E16" s="99">
        <v>3</v>
      </c>
      <c r="F16" s="98" t="s">
        <v>4</v>
      </c>
      <c r="G16" s="33" t="s">
        <v>15</v>
      </c>
      <c r="H16" s="39">
        <v>0.9</v>
      </c>
      <c r="I16" s="38"/>
    </row>
    <row r="17" spans="1:9" s="10" customFormat="1" ht="12.75">
      <c r="A17" s="37"/>
      <c r="B17" s="12"/>
      <c r="C17" s="37"/>
      <c r="D17" s="38"/>
      <c r="E17" s="99"/>
      <c r="F17" s="98"/>
      <c r="G17" s="33" t="s">
        <v>32</v>
      </c>
      <c r="H17" s="39">
        <v>0.9</v>
      </c>
      <c r="I17" s="38"/>
    </row>
    <row r="18" spans="1:9" s="10" customFormat="1" ht="12.75">
      <c r="A18" s="37"/>
      <c r="B18" s="12"/>
      <c r="C18" s="37"/>
      <c r="D18" s="38"/>
      <c r="E18" s="99"/>
      <c r="F18" s="98"/>
      <c r="G18" s="33" t="s">
        <v>14</v>
      </c>
      <c r="H18" s="39">
        <v>0.9</v>
      </c>
      <c r="I18" s="38"/>
    </row>
    <row r="19" spans="1:9" s="10" customFormat="1" ht="12.75">
      <c r="A19" s="37"/>
      <c r="B19" s="12"/>
      <c r="C19" s="37"/>
      <c r="D19" s="38"/>
      <c r="E19" s="99"/>
      <c r="F19" s="98" t="s">
        <v>36</v>
      </c>
      <c r="G19" s="33" t="s">
        <v>49</v>
      </c>
      <c r="H19" s="39"/>
      <c r="I19" s="38"/>
    </row>
    <row r="20" spans="1:9" s="10" customFormat="1" ht="25.5">
      <c r="A20" s="37"/>
      <c r="B20" s="12" t="s">
        <v>7</v>
      </c>
      <c r="C20" s="37">
        <v>0.2</v>
      </c>
      <c r="D20" s="38"/>
      <c r="E20" s="99"/>
      <c r="F20" s="52" t="s">
        <v>7</v>
      </c>
      <c r="G20" s="33" t="s">
        <v>31</v>
      </c>
      <c r="H20" s="39">
        <v>0</v>
      </c>
      <c r="I20" s="38"/>
    </row>
    <row r="21" spans="1:9" s="2" customFormat="1" ht="12.75">
      <c r="A21" s="42">
        <f>SUM(A11:A20)</f>
        <v>6</v>
      </c>
      <c r="B21" s="36"/>
      <c r="C21" s="42">
        <f>SUM(C11:C20)</f>
        <v>5.8</v>
      </c>
      <c r="D21" s="36"/>
      <c r="E21" s="30">
        <f>SUM(E11:E20)</f>
        <v>6</v>
      </c>
      <c r="F21" s="22"/>
      <c r="G21" s="18"/>
      <c r="H21" s="101">
        <f>SUM(H11:H20)</f>
        <v>6.000000000000001</v>
      </c>
      <c r="I21" s="36"/>
    </row>
    <row r="22" spans="5:8" s="2" customFormat="1" ht="12.75">
      <c r="E22" s="74"/>
      <c r="F22" s="75"/>
      <c r="G22" s="76"/>
      <c r="H22" s="76"/>
    </row>
    <row r="23" spans="1:8" s="2" customFormat="1" ht="12.75">
      <c r="A23" s="3"/>
      <c r="E23" s="74"/>
      <c r="F23" s="75"/>
      <c r="G23" s="77"/>
      <c r="H23" s="76"/>
    </row>
    <row r="24" spans="1:9" s="5" customFormat="1" ht="12.75">
      <c r="A24" s="1" t="s">
        <v>0</v>
      </c>
      <c r="B24" s="6"/>
      <c r="C24" s="6"/>
      <c r="D24" s="6"/>
      <c r="E24" s="78"/>
      <c r="F24" s="79"/>
      <c r="G24" s="80"/>
      <c r="H24" s="81"/>
      <c r="I24" s="6"/>
    </row>
    <row r="25" spans="1:9" s="5" customFormat="1" ht="12.75">
      <c r="A25" s="6"/>
      <c r="B25" s="6"/>
      <c r="C25" s="6"/>
      <c r="D25" s="6"/>
      <c r="E25" s="78"/>
      <c r="F25" s="79"/>
      <c r="G25" s="80"/>
      <c r="H25" s="81"/>
      <c r="I25" s="6"/>
    </row>
    <row r="26" spans="1:9" s="5" customFormat="1" ht="12.75">
      <c r="A26" s="1" t="s">
        <v>1</v>
      </c>
      <c r="B26" s="6"/>
      <c r="C26" s="1"/>
      <c r="D26" s="1"/>
      <c r="E26" s="82"/>
      <c r="F26" s="83"/>
      <c r="G26" s="84"/>
      <c r="H26" s="85"/>
      <c r="I26" s="1"/>
    </row>
    <row r="27" spans="1:8" s="5" customFormat="1" ht="12.75">
      <c r="A27" s="1" t="s">
        <v>6</v>
      </c>
      <c r="E27" s="78"/>
      <c r="F27" s="79"/>
      <c r="G27" s="80"/>
      <c r="H27" s="86"/>
    </row>
    <row r="28" spans="1:8" s="5" customFormat="1" ht="12.75">
      <c r="A28" s="1"/>
      <c r="E28" s="78"/>
      <c r="F28" s="79"/>
      <c r="G28" s="80"/>
      <c r="H28" s="86"/>
    </row>
    <row r="29" spans="1:8" s="5" customFormat="1" ht="12.75">
      <c r="A29" s="1" t="s">
        <v>11</v>
      </c>
      <c r="E29" s="78"/>
      <c r="F29" s="79"/>
      <c r="G29" s="80"/>
      <c r="H29" s="86"/>
    </row>
    <row r="30" spans="1:8" s="5" customFormat="1" ht="12.75">
      <c r="A30" s="1" t="s">
        <v>12</v>
      </c>
      <c r="E30" s="78"/>
      <c r="F30" s="79"/>
      <c r="G30" s="80"/>
      <c r="H30" s="86"/>
    </row>
    <row r="31" spans="1:8" s="5" customFormat="1" ht="12.75">
      <c r="A31" s="1" t="s">
        <v>16</v>
      </c>
      <c r="B31" s="1"/>
      <c r="E31" s="78"/>
      <c r="F31" s="79"/>
      <c r="G31" s="80"/>
      <c r="H31" s="86"/>
    </row>
    <row r="32" spans="2:8" s="56" customFormat="1" ht="25.5">
      <c r="B32" s="53" t="s">
        <v>28</v>
      </c>
      <c r="E32" s="87"/>
      <c r="F32" s="57" t="s">
        <v>42</v>
      </c>
      <c r="G32" s="88"/>
      <c r="H32" s="88"/>
    </row>
    <row r="33" spans="1:9" s="2" customFormat="1" ht="12.75">
      <c r="A33" s="34"/>
      <c r="B33" s="35"/>
      <c r="C33" s="34" t="s">
        <v>2</v>
      </c>
      <c r="D33" s="34"/>
      <c r="E33" s="89"/>
      <c r="F33" s="72"/>
      <c r="G33" s="73"/>
      <c r="H33" s="90"/>
      <c r="I33" s="34"/>
    </row>
    <row r="34" spans="1:9" s="2" customFormat="1" ht="38.25">
      <c r="A34" s="43">
        <v>1</v>
      </c>
      <c r="B34" s="64" t="s">
        <v>9</v>
      </c>
      <c r="C34" s="46">
        <f>+A34*1</f>
        <v>1</v>
      </c>
      <c r="D34" s="47"/>
      <c r="E34" s="99">
        <v>1</v>
      </c>
      <c r="F34" s="98" t="s">
        <v>9</v>
      </c>
      <c r="G34" s="33" t="s">
        <v>45</v>
      </c>
      <c r="H34" s="102">
        <v>1</v>
      </c>
      <c r="I34" s="47"/>
    </row>
    <row r="35" spans="1:9" s="2" customFormat="1" ht="38.25">
      <c r="A35" s="43">
        <v>2</v>
      </c>
      <c r="B35" s="44" t="s">
        <v>46</v>
      </c>
      <c r="C35" s="43">
        <f>+A35*0.9</f>
        <v>1.8</v>
      </c>
      <c r="D35" s="45"/>
      <c r="E35" s="99"/>
      <c r="F35" s="98"/>
      <c r="G35" s="33"/>
      <c r="H35" s="103"/>
      <c r="I35" s="45"/>
    </row>
    <row r="36" spans="1:9" s="2" customFormat="1" ht="38.25">
      <c r="A36" s="43"/>
      <c r="B36" s="44"/>
      <c r="C36" s="43"/>
      <c r="D36" s="45"/>
      <c r="E36" s="99">
        <v>2</v>
      </c>
      <c r="F36" s="98" t="s">
        <v>4</v>
      </c>
      <c r="G36" s="33" t="s">
        <v>47</v>
      </c>
      <c r="H36" s="103">
        <v>0.9</v>
      </c>
      <c r="I36" s="45"/>
    </row>
    <row r="37" spans="1:9" s="2" customFormat="1" ht="16.5" customHeight="1">
      <c r="A37" s="43"/>
      <c r="B37" s="64"/>
      <c r="C37" s="43"/>
      <c r="D37" s="45"/>
      <c r="E37" s="99"/>
      <c r="F37" s="98"/>
      <c r="G37" s="33" t="s">
        <v>17</v>
      </c>
      <c r="H37" s="103">
        <v>0.9</v>
      </c>
      <c r="I37" s="45"/>
    </row>
    <row r="38" spans="1:9" s="2" customFormat="1" ht="12.75">
      <c r="A38" s="49">
        <f>SUM(A34:A37)</f>
        <v>3</v>
      </c>
      <c r="B38" s="36"/>
      <c r="C38" s="49">
        <f>SUM(C34:C37)</f>
        <v>2.8</v>
      </c>
      <c r="D38" s="36"/>
      <c r="E38" s="104">
        <f>SUM(E34:E37)</f>
        <v>3</v>
      </c>
      <c r="F38" s="22"/>
      <c r="G38" s="18"/>
      <c r="H38" s="49">
        <f>SUM(H34:H37)</f>
        <v>2.8</v>
      </c>
      <c r="I38" s="36"/>
    </row>
    <row r="39" spans="1:9" s="2" customFormat="1" ht="12.75">
      <c r="A39" s="7"/>
      <c r="B39" s="4"/>
      <c r="C39" s="7"/>
      <c r="D39" s="7"/>
      <c r="E39" s="91"/>
      <c r="F39" s="92"/>
      <c r="G39" s="93"/>
      <c r="H39" s="94"/>
      <c r="I39" s="7"/>
    </row>
    <row r="40" spans="1:9" s="2" customFormat="1" ht="12.75">
      <c r="A40" s="7"/>
      <c r="B40" s="4"/>
      <c r="C40" s="7"/>
      <c r="D40" s="7"/>
      <c r="E40" s="91"/>
      <c r="F40" s="92"/>
      <c r="G40" s="93"/>
      <c r="H40" s="94"/>
      <c r="I40" s="7"/>
    </row>
    <row r="41" spans="1:9" s="5" customFormat="1" ht="12.75">
      <c r="A41" s="1" t="s">
        <v>0</v>
      </c>
      <c r="B41" s="6"/>
      <c r="C41" s="6"/>
      <c r="D41" s="6"/>
      <c r="E41" s="78"/>
      <c r="F41" s="79"/>
      <c r="G41" s="80"/>
      <c r="H41" s="81"/>
      <c r="I41" s="6"/>
    </row>
    <row r="42" spans="1:9" s="5" customFormat="1" ht="12.75">
      <c r="A42" s="6"/>
      <c r="B42" s="6"/>
      <c r="C42" s="6"/>
      <c r="D42" s="6"/>
      <c r="E42" s="78"/>
      <c r="F42" s="79"/>
      <c r="G42" s="80"/>
      <c r="H42" s="81"/>
      <c r="I42" s="6"/>
    </row>
    <row r="43" spans="1:9" s="5" customFormat="1" ht="12.75">
      <c r="A43" s="1" t="s">
        <v>1</v>
      </c>
      <c r="B43" s="6"/>
      <c r="C43" s="1"/>
      <c r="D43" s="1"/>
      <c r="E43" s="82"/>
      <c r="F43" s="83"/>
      <c r="G43" s="84"/>
      <c r="H43" s="85"/>
      <c r="I43" s="1"/>
    </row>
    <row r="44" spans="1:10" s="1" customFormat="1" ht="12.75">
      <c r="A44" s="1" t="s">
        <v>6</v>
      </c>
      <c r="B44" s="5"/>
      <c r="C44" s="5"/>
      <c r="D44" s="5"/>
      <c r="E44" s="78"/>
      <c r="F44" s="79"/>
      <c r="G44" s="80"/>
      <c r="H44" s="86"/>
      <c r="I44" s="5"/>
      <c r="J44" s="5"/>
    </row>
    <row r="45" spans="5:8" s="5" customFormat="1" ht="12.75">
      <c r="E45" s="78"/>
      <c r="F45" s="79"/>
      <c r="G45" s="80"/>
      <c r="H45" s="86"/>
    </row>
    <row r="46" spans="1:8" s="5" customFormat="1" ht="12.75">
      <c r="A46" s="1" t="s">
        <v>11</v>
      </c>
      <c r="E46" s="78"/>
      <c r="F46" s="79"/>
      <c r="G46" s="80"/>
      <c r="H46" s="86"/>
    </row>
    <row r="47" spans="1:8" s="5" customFormat="1" ht="12.75">
      <c r="A47" s="1" t="s">
        <v>12</v>
      </c>
      <c r="E47" s="78"/>
      <c r="F47" s="79"/>
      <c r="G47" s="80"/>
      <c r="H47" s="86"/>
    </row>
    <row r="48" spans="1:8" s="5" customFormat="1" ht="12.75">
      <c r="A48" s="1" t="s">
        <v>18</v>
      </c>
      <c r="E48" s="78"/>
      <c r="F48" s="79"/>
      <c r="G48" s="80"/>
      <c r="H48" s="86"/>
    </row>
    <row r="49" spans="1:9" s="55" customFormat="1" ht="25.5">
      <c r="A49" s="54"/>
      <c r="B49" s="53" t="s">
        <v>28</v>
      </c>
      <c r="C49" s="54"/>
      <c r="D49" s="54"/>
      <c r="E49" s="105"/>
      <c r="F49" s="57" t="s">
        <v>42</v>
      </c>
      <c r="G49" s="106"/>
      <c r="H49" s="106"/>
      <c r="I49" s="54"/>
    </row>
    <row r="50" spans="1:9" s="2" customFormat="1" ht="12.75">
      <c r="A50" s="34"/>
      <c r="B50" s="35"/>
      <c r="C50" s="34" t="s">
        <v>2</v>
      </c>
      <c r="D50" s="34"/>
      <c r="E50" s="32"/>
      <c r="F50" s="22"/>
      <c r="G50" s="18"/>
      <c r="H50" s="34"/>
      <c r="I50" s="34"/>
    </row>
    <row r="51" spans="1:9" s="10" customFormat="1" ht="12.75">
      <c r="A51" s="37">
        <v>1</v>
      </c>
      <c r="B51" s="12" t="s">
        <v>9</v>
      </c>
      <c r="C51" s="40">
        <v>1</v>
      </c>
      <c r="D51" s="41"/>
      <c r="E51" s="99">
        <v>1</v>
      </c>
      <c r="F51" s="98" t="s">
        <v>9</v>
      </c>
      <c r="G51" s="33" t="s">
        <v>19</v>
      </c>
      <c r="H51" s="100">
        <v>1</v>
      </c>
      <c r="I51" s="41"/>
    </row>
    <row r="52" spans="1:9" s="10" customFormat="1" ht="12.75">
      <c r="A52" s="37">
        <v>1</v>
      </c>
      <c r="B52" s="12" t="s">
        <v>5</v>
      </c>
      <c r="C52" s="37">
        <f>0.9*A52</f>
        <v>0.9</v>
      </c>
      <c r="D52" s="38"/>
      <c r="E52" s="99">
        <v>2</v>
      </c>
      <c r="F52" s="98" t="s">
        <v>5</v>
      </c>
      <c r="G52" s="33" t="s">
        <v>20</v>
      </c>
      <c r="H52" s="100">
        <v>0.9</v>
      </c>
      <c r="I52" s="38"/>
    </row>
    <row r="53" spans="1:9" s="10" customFormat="1" ht="12.75">
      <c r="A53" s="37"/>
      <c r="B53" s="12"/>
      <c r="C53" s="37"/>
      <c r="D53" s="38"/>
      <c r="E53" s="99"/>
      <c r="F53" s="98"/>
      <c r="G53" s="33" t="s">
        <v>50</v>
      </c>
      <c r="H53" s="100">
        <v>0.9</v>
      </c>
      <c r="I53" s="38"/>
    </row>
    <row r="54" spans="1:9" s="10" customFormat="1" ht="33.75" customHeight="1">
      <c r="A54" s="37">
        <v>1</v>
      </c>
      <c r="B54" s="52" t="s">
        <v>37</v>
      </c>
      <c r="C54" s="37">
        <v>0.6</v>
      </c>
      <c r="D54" s="38"/>
      <c r="E54" s="99"/>
      <c r="F54" s="98"/>
      <c r="G54" s="33"/>
      <c r="H54" s="100"/>
      <c r="I54" s="38"/>
    </row>
    <row r="55" spans="1:9" s="10" customFormat="1" ht="25.5">
      <c r="A55" s="12"/>
      <c r="B55" s="60" t="s">
        <v>29</v>
      </c>
      <c r="C55" s="67">
        <v>0.1</v>
      </c>
      <c r="D55" s="58"/>
      <c r="E55" s="52"/>
      <c r="F55" s="52" t="s">
        <v>29</v>
      </c>
      <c r="G55" s="33" t="s">
        <v>31</v>
      </c>
      <c r="H55" s="100">
        <v>0</v>
      </c>
      <c r="I55" s="58"/>
    </row>
    <row r="56" spans="1:10" s="2" customFormat="1" ht="12.75">
      <c r="A56" s="42">
        <f>SUM(A51:A54)</f>
        <v>3</v>
      </c>
      <c r="B56" s="36"/>
      <c r="C56" s="42">
        <f>SUM(C51:C54)</f>
        <v>2.5</v>
      </c>
      <c r="D56" s="36"/>
      <c r="E56" s="30">
        <f>SUM(E51:E54)</f>
        <v>3</v>
      </c>
      <c r="F56" s="22"/>
      <c r="G56" s="18"/>
      <c r="H56" s="42">
        <f>SUM(H51:H54)</f>
        <v>2.8</v>
      </c>
      <c r="I56" s="36"/>
      <c r="J56" s="4"/>
    </row>
    <row r="57" spans="5:8" s="2" customFormat="1" ht="12.75">
      <c r="E57" s="74"/>
      <c r="F57" s="75"/>
      <c r="G57" s="77"/>
      <c r="H57" s="97"/>
    </row>
    <row r="58" spans="5:8" s="2" customFormat="1" ht="12.75">
      <c r="E58" s="74"/>
      <c r="F58" s="75"/>
      <c r="G58" s="77"/>
      <c r="H58" s="76"/>
    </row>
    <row r="59" spans="1:9" s="5" customFormat="1" ht="12.75">
      <c r="A59" s="1" t="s">
        <v>0</v>
      </c>
      <c r="B59" s="6"/>
      <c r="C59" s="6"/>
      <c r="D59" s="6"/>
      <c r="E59" s="78"/>
      <c r="F59" s="79"/>
      <c r="G59" s="80"/>
      <c r="H59" s="81"/>
      <c r="I59" s="6"/>
    </row>
    <row r="60" spans="1:9" s="5" customFormat="1" ht="12.75">
      <c r="A60" s="6"/>
      <c r="B60" s="6"/>
      <c r="C60" s="6"/>
      <c r="D60" s="6"/>
      <c r="E60" s="78"/>
      <c r="F60" s="79"/>
      <c r="G60" s="80"/>
      <c r="H60" s="81"/>
      <c r="I60" s="6"/>
    </row>
    <row r="61" spans="1:9" s="5" customFormat="1" ht="12.75">
      <c r="A61" s="1" t="s">
        <v>1</v>
      </c>
      <c r="B61" s="6"/>
      <c r="C61" s="1"/>
      <c r="D61" s="1"/>
      <c r="E61" s="82"/>
      <c r="F61" s="83"/>
      <c r="G61" s="84"/>
      <c r="H61" s="85"/>
      <c r="I61" s="1"/>
    </row>
    <row r="62" spans="1:9" s="1" customFormat="1" ht="12.75">
      <c r="A62" s="1" t="s">
        <v>6</v>
      </c>
      <c r="B62" s="5"/>
      <c r="C62" s="5"/>
      <c r="D62" s="5"/>
      <c r="E62" s="78"/>
      <c r="F62" s="79"/>
      <c r="G62" s="80"/>
      <c r="H62" s="86"/>
      <c r="I62" s="5"/>
    </row>
    <row r="63" spans="5:8" s="5" customFormat="1" ht="12.75">
      <c r="E63" s="78"/>
      <c r="F63" s="79"/>
      <c r="G63" s="80"/>
      <c r="H63" s="86"/>
    </row>
    <row r="64" spans="1:8" s="5" customFormat="1" ht="12.75">
      <c r="A64" s="1" t="s">
        <v>11</v>
      </c>
      <c r="E64" s="78"/>
      <c r="F64" s="79"/>
      <c r="G64" s="80"/>
      <c r="H64" s="86"/>
    </row>
    <row r="65" spans="1:8" s="5" customFormat="1" ht="12.75">
      <c r="A65" s="1" t="s">
        <v>12</v>
      </c>
      <c r="E65" s="78"/>
      <c r="F65" s="79"/>
      <c r="G65" s="80"/>
      <c r="H65" s="86"/>
    </row>
    <row r="66" spans="1:8" s="5" customFormat="1" ht="12.75">
      <c r="A66" s="1" t="s">
        <v>21</v>
      </c>
      <c r="B66" s="1"/>
      <c r="E66" s="78"/>
      <c r="F66" s="79"/>
      <c r="G66" s="80"/>
      <c r="H66" s="86"/>
    </row>
    <row r="67" spans="1:9" s="55" customFormat="1" ht="25.5">
      <c r="A67" s="54"/>
      <c r="B67" s="53" t="s">
        <v>28</v>
      </c>
      <c r="C67" s="54"/>
      <c r="D67" s="54"/>
      <c r="E67" s="105"/>
      <c r="F67" s="57" t="s">
        <v>42</v>
      </c>
      <c r="G67" s="106"/>
      <c r="H67" s="106"/>
      <c r="I67" s="54"/>
    </row>
    <row r="68" spans="1:9" s="2" customFormat="1" ht="12.75">
      <c r="A68" s="34"/>
      <c r="B68" s="35"/>
      <c r="C68" s="34" t="s">
        <v>2</v>
      </c>
      <c r="D68" s="34"/>
      <c r="E68" s="32"/>
      <c r="F68" s="22"/>
      <c r="G68" s="18"/>
      <c r="H68" s="34"/>
      <c r="I68" s="34"/>
    </row>
    <row r="69" spans="1:9" s="10" customFormat="1" ht="12.75">
      <c r="A69" s="37">
        <v>1</v>
      </c>
      <c r="B69" s="12" t="s">
        <v>3</v>
      </c>
      <c r="C69" s="40">
        <f>+A69*1.3</f>
        <v>1.3</v>
      </c>
      <c r="D69" s="41"/>
      <c r="E69" s="99">
        <v>1</v>
      </c>
      <c r="F69" s="107" t="s">
        <v>10</v>
      </c>
      <c r="G69" s="33" t="s">
        <v>23</v>
      </c>
      <c r="H69" s="108">
        <v>1.1</v>
      </c>
      <c r="I69" s="41"/>
    </row>
    <row r="70" spans="1:9" s="10" customFormat="1" ht="12.75">
      <c r="A70" s="37">
        <v>1</v>
      </c>
      <c r="B70" s="12" t="s">
        <v>9</v>
      </c>
      <c r="C70" s="40">
        <f>+A70*1</f>
        <v>1</v>
      </c>
      <c r="D70" s="25"/>
      <c r="E70" s="99">
        <v>2</v>
      </c>
      <c r="F70" s="98" t="s">
        <v>9</v>
      </c>
      <c r="G70" s="33" t="s">
        <v>22</v>
      </c>
      <c r="H70" s="100">
        <v>1</v>
      </c>
      <c r="I70" s="25"/>
    </row>
    <row r="71" spans="1:9" s="10" customFormat="1" ht="12.75">
      <c r="A71" s="51"/>
      <c r="B71" s="13"/>
      <c r="C71" s="51"/>
      <c r="D71" s="25"/>
      <c r="E71" s="109"/>
      <c r="F71" s="110"/>
      <c r="G71" s="111" t="s">
        <v>24</v>
      </c>
      <c r="H71" s="112">
        <v>1</v>
      </c>
      <c r="I71" s="25"/>
    </row>
    <row r="72" spans="1:9" s="10" customFormat="1" ht="12.75">
      <c r="A72" s="37">
        <v>1</v>
      </c>
      <c r="B72" s="12" t="s">
        <v>5</v>
      </c>
      <c r="C72" s="37">
        <f>+A72*0.9</f>
        <v>0.9</v>
      </c>
      <c r="D72" s="25"/>
      <c r="E72" s="99"/>
      <c r="F72" s="98"/>
      <c r="G72" s="33"/>
      <c r="H72" s="39"/>
      <c r="I72" s="25"/>
    </row>
    <row r="73" spans="1:10" s="10" customFormat="1" ht="25.5">
      <c r="A73" s="37"/>
      <c r="B73" s="60" t="s">
        <v>29</v>
      </c>
      <c r="C73" s="67">
        <v>0.03</v>
      </c>
      <c r="D73" s="68"/>
      <c r="E73" s="52"/>
      <c r="F73" s="52" t="s">
        <v>29</v>
      </c>
      <c r="G73" s="33" t="s">
        <v>31</v>
      </c>
      <c r="H73" s="112"/>
      <c r="I73" s="68"/>
      <c r="J73" s="9"/>
    </row>
    <row r="74" spans="1:9" s="2" customFormat="1" ht="12.75">
      <c r="A74" s="49">
        <f>SUM(A69:A73)</f>
        <v>3</v>
      </c>
      <c r="B74" s="36"/>
      <c r="C74" s="49">
        <f>SUM(C69:C73)</f>
        <v>3.2299999999999995</v>
      </c>
      <c r="D74" s="36"/>
      <c r="E74" s="30">
        <f>SUM(E69:E72)</f>
        <v>3</v>
      </c>
      <c r="F74" s="22"/>
      <c r="G74" s="18"/>
      <c r="H74" s="42">
        <f>SUM(H69:H72)</f>
        <v>3.1</v>
      </c>
      <c r="I74" s="36"/>
    </row>
    <row r="75" spans="5:8" s="2" customFormat="1" ht="12.75">
      <c r="E75" s="74"/>
      <c r="F75" s="75"/>
      <c r="G75" s="77"/>
      <c r="H75" s="97"/>
    </row>
    <row r="76" spans="1:9" s="3" customFormat="1" ht="12.75">
      <c r="A76" s="2"/>
      <c r="B76" s="2"/>
      <c r="C76" s="2"/>
      <c r="D76" s="2"/>
      <c r="E76" s="74"/>
      <c r="F76" s="75"/>
      <c r="G76" s="77"/>
      <c r="H76" s="76"/>
      <c r="I76" s="2"/>
    </row>
    <row r="77" spans="1:9" s="5" customFormat="1" ht="12.75">
      <c r="A77" s="1" t="s">
        <v>0</v>
      </c>
      <c r="B77" s="6"/>
      <c r="C77" s="6"/>
      <c r="D77" s="6"/>
      <c r="E77" s="78"/>
      <c r="F77" s="79"/>
      <c r="G77" s="80"/>
      <c r="H77" s="81"/>
      <c r="I77" s="6"/>
    </row>
    <row r="78" spans="1:9" s="5" customFormat="1" ht="12.75">
      <c r="A78" s="6"/>
      <c r="B78" s="6"/>
      <c r="C78" s="6"/>
      <c r="D78" s="6"/>
      <c r="E78" s="78"/>
      <c r="F78" s="79"/>
      <c r="G78" s="80"/>
      <c r="H78" s="81"/>
      <c r="I78" s="6"/>
    </row>
    <row r="79" spans="1:9" s="5" customFormat="1" ht="12.75">
      <c r="A79" s="1" t="s">
        <v>1</v>
      </c>
      <c r="B79" s="6"/>
      <c r="C79" s="1"/>
      <c r="D79" s="1"/>
      <c r="E79" s="82"/>
      <c r="F79" s="83"/>
      <c r="G79" s="84"/>
      <c r="H79" s="85"/>
      <c r="I79" s="1"/>
    </row>
    <row r="80" spans="1:8" s="5" customFormat="1" ht="12.75">
      <c r="A80" s="1" t="s">
        <v>6</v>
      </c>
      <c r="E80" s="78"/>
      <c r="F80" s="79"/>
      <c r="G80" s="80"/>
      <c r="H80" s="86"/>
    </row>
    <row r="81" spans="5:8" s="5" customFormat="1" ht="12.75">
      <c r="E81" s="78"/>
      <c r="F81" s="79"/>
      <c r="G81" s="80"/>
      <c r="H81" s="86"/>
    </row>
    <row r="82" spans="1:8" s="5" customFormat="1" ht="12.75">
      <c r="A82" s="1" t="s">
        <v>11</v>
      </c>
      <c r="E82" s="78"/>
      <c r="F82" s="79"/>
      <c r="G82" s="80"/>
      <c r="H82" s="86"/>
    </row>
    <row r="83" spans="1:8" s="5" customFormat="1" ht="12.75">
      <c r="A83" s="1" t="s">
        <v>12</v>
      </c>
      <c r="E83" s="78"/>
      <c r="F83" s="79"/>
      <c r="G83" s="80"/>
      <c r="H83" s="86"/>
    </row>
    <row r="84" spans="1:8" s="5" customFormat="1" ht="12.75">
      <c r="A84" s="1" t="s">
        <v>25</v>
      </c>
      <c r="E84" s="78"/>
      <c r="F84" s="79"/>
      <c r="G84" s="80"/>
      <c r="H84" s="86"/>
    </row>
    <row r="85" spans="1:9" s="55" customFormat="1" ht="25.5">
      <c r="A85" s="54"/>
      <c r="B85" s="53" t="s">
        <v>28</v>
      </c>
      <c r="C85" s="54"/>
      <c r="D85" s="54"/>
      <c r="E85" s="95"/>
      <c r="F85" s="57" t="s">
        <v>42</v>
      </c>
      <c r="G85" s="96"/>
      <c r="H85" s="96"/>
      <c r="I85" s="54"/>
    </row>
    <row r="86" spans="1:9" s="2" customFormat="1" ht="12.75">
      <c r="A86" s="34"/>
      <c r="B86" s="35"/>
      <c r="C86" s="34" t="s">
        <v>2</v>
      </c>
      <c r="D86" s="34"/>
      <c r="E86" s="89"/>
      <c r="F86" s="72"/>
      <c r="G86" s="73"/>
      <c r="H86" s="90"/>
      <c r="I86" s="34"/>
    </row>
    <row r="87" spans="1:9" s="10" customFormat="1" ht="12.75">
      <c r="A87" s="37">
        <v>1</v>
      </c>
      <c r="B87" s="12" t="s">
        <v>9</v>
      </c>
      <c r="C87" s="40">
        <f>+A87*1</f>
        <v>1</v>
      </c>
      <c r="D87" s="41"/>
      <c r="E87" s="99">
        <v>2</v>
      </c>
      <c r="F87" s="107" t="s">
        <v>4</v>
      </c>
      <c r="G87" s="113" t="s">
        <v>26</v>
      </c>
      <c r="H87" s="39">
        <v>0.9</v>
      </c>
      <c r="I87" s="41"/>
    </row>
    <row r="88" spans="1:9" s="10" customFormat="1" ht="12.75">
      <c r="A88" s="37">
        <v>1</v>
      </c>
      <c r="B88" s="12" t="s">
        <v>5</v>
      </c>
      <c r="C88" s="37">
        <f>+A88*0.9</f>
        <v>0.9</v>
      </c>
      <c r="D88" s="38"/>
      <c r="E88" s="99"/>
      <c r="F88" s="98"/>
      <c r="G88" s="33" t="s">
        <v>35</v>
      </c>
      <c r="H88" s="39">
        <v>0.9</v>
      </c>
      <c r="I88" s="38"/>
    </row>
    <row r="89" spans="1:9" s="10" customFormat="1" ht="38.25">
      <c r="A89" s="37">
        <v>1</v>
      </c>
      <c r="B89" s="60" t="s">
        <v>48</v>
      </c>
      <c r="C89" s="37">
        <v>0.3</v>
      </c>
      <c r="D89" s="38"/>
      <c r="E89" s="99">
        <v>1</v>
      </c>
      <c r="F89" s="98" t="s">
        <v>27</v>
      </c>
      <c r="G89" s="33" t="s">
        <v>51</v>
      </c>
      <c r="H89" s="39">
        <v>0.3</v>
      </c>
      <c r="I89" s="38"/>
    </row>
    <row r="90" spans="1:10" s="10" customFormat="1" ht="12.75">
      <c r="A90" s="37"/>
      <c r="B90" s="60"/>
      <c r="C90" s="67"/>
      <c r="D90" s="38"/>
      <c r="E90" s="99"/>
      <c r="F90" s="52"/>
      <c r="G90" s="33"/>
      <c r="H90" s="114"/>
      <c r="I90" s="38"/>
      <c r="J90" s="9"/>
    </row>
    <row r="91" spans="1:10" s="10" customFormat="1" ht="25.5">
      <c r="A91" s="37"/>
      <c r="B91" s="60" t="s">
        <v>7</v>
      </c>
      <c r="C91" s="67">
        <v>0.1</v>
      </c>
      <c r="D91" s="38"/>
      <c r="E91" s="26"/>
      <c r="F91" s="60" t="s">
        <v>29</v>
      </c>
      <c r="G91" s="62" t="s">
        <v>31</v>
      </c>
      <c r="H91" s="39"/>
      <c r="I91" s="38"/>
      <c r="J91" s="9"/>
    </row>
    <row r="92" spans="1:9" s="2" customFormat="1" ht="12.75">
      <c r="A92" s="42">
        <f>SUM(A87:A91)</f>
        <v>3</v>
      </c>
      <c r="B92" s="36"/>
      <c r="C92" s="42">
        <f>SUM(C87:C90)</f>
        <v>2.1999999999999997</v>
      </c>
      <c r="D92" s="36"/>
      <c r="E92" s="30">
        <f>SUM(E87:E91)</f>
        <v>3</v>
      </c>
      <c r="F92" s="22"/>
      <c r="G92" s="18"/>
      <c r="H92" s="42">
        <f>SUM(H87:H91)</f>
        <v>2.1</v>
      </c>
      <c r="I92" s="36"/>
    </row>
    <row r="93" spans="1:9" s="2" customFormat="1" ht="12.75">
      <c r="A93" s="35"/>
      <c r="B93" s="35"/>
      <c r="C93" s="35"/>
      <c r="D93" s="35"/>
      <c r="E93" s="31"/>
      <c r="F93" s="19"/>
      <c r="G93" s="15"/>
      <c r="H93" s="35"/>
      <c r="I93" s="35"/>
    </row>
    <row r="94" spans="1:9" s="3" customFormat="1" ht="12.75">
      <c r="A94" s="36"/>
      <c r="B94" s="35"/>
      <c r="C94" s="35"/>
      <c r="D94" s="35"/>
      <c r="E94" s="31"/>
      <c r="F94" s="19"/>
      <c r="G94" s="15"/>
      <c r="H94" s="35"/>
      <c r="I94" s="35"/>
    </row>
    <row r="95" spans="1:7" s="69" customFormat="1" ht="12.75">
      <c r="A95" s="1" t="s">
        <v>12</v>
      </c>
      <c r="E95" s="29"/>
      <c r="F95" s="20"/>
      <c r="G95" s="16"/>
    </row>
    <row r="96" spans="1:7" s="5" customFormat="1" ht="12.75">
      <c r="A96" s="1"/>
      <c r="E96" s="27"/>
      <c r="F96" s="21"/>
      <c r="G96" s="17"/>
    </row>
    <row r="97" spans="1:7" s="8" customFormat="1" ht="12.75">
      <c r="A97" s="70"/>
      <c r="E97" s="71"/>
      <c r="F97" s="57" t="s">
        <v>42</v>
      </c>
      <c r="G97" s="63"/>
    </row>
    <row r="98" spans="2:9" s="10" customFormat="1" ht="51">
      <c r="B98" s="65" t="s">
        <v>7</v>
      </c>
      <c r="C98" s="11">
        <f>C20+C37+C55+C73+C91</f>
        <v>0.43000000000000005</v>
      </c>
      <c r="D98" s="14"/>
      <c r="E98" s="59"/>
      <c r="F98" s="60" t="s">
        <v>7</v>
      </c>
      <c r="G98" s="62" t="s">
        <v>40</v>
      </c>
      <c r="H98" s="66">
        <f>(107072)/(457160*107%)</f>
        <v>0.21888898792463507</v>
      </c>
      <c r="I98" s="14"/>
    </row>
    <row r="169" ht="12.75"/>
    <row r="170" ht="12.75"/>
    <row r="171" ht="12.75"/>
    <row r="172" ht="12.75"/>
  </sheetData>
  <sheetProtection/>
  <printOptions/>
  <pageMargins left="0.1968503937007874" right="0.2362204724409449" top="0.2362204724409449" bottom="0.35433070866141736" header="0.15748031496062992" footer="0.15748031496062992"/>
  <pageSetup fitToHeight="1" fitToWidth="1" horizontalDpi="300" verticalDpi="300" orientation="portrait" paperSize="9" scale="53" r:id="rId3"/>
  <headerFooter>
    <oddFooter>&amp;L&amp;D&amp;C&amp;F&amp;R&amp;P</oddFooter>
  </headerFooter>
  <rowBreaks count="2" manualBreakCount="2">
    <brk id="40" max="8" man="1"/>
    <brk id="7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2014-01-23T13:38:49Z</cp:lastPrinted>
  <dcterms:created xsi:type="dcterms:W3CDTF">2008-07-14T13:14:26Z</dcterms:created>
  <dcterms:modified xsi:type="dcterms:W3CDTF">2014-01-23T13:42:00Z</dcterms:modified>
  <cp:category/>
  <cp:version/>
  <cp:contentType/>
  <cp:contentStatus/>
</cp:coreProperties>
</file>